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egis/Desktop/updated data from Jesse Jan 28/"/>
    </mc:Choice>
  </mc:AlternateContent>
  <xr:revisionPtr revIDLastSave="0" documentId="13_ncr:1_{1A5D241A-6F18-5241-9B2B-F3B2E4D169D3}" xr6:coauthVersionLast="46" xr6:coauthVersionMax="46" xr10:uidLastSave="{00000000-0000-0000-0000-000000000000}"/>
  <bookViews>
    <workbookView xWindow="2980" yWindow="460" windowWidth="24240" windowHeight="13140" firstSheet="2" activeTab="5" xr2:uid="{D5B1492F-817D-4FDC-BA43-71BC9EE9B9DF}"/>
  </bookViews>
  <sheets>
    <sheet name="README" sheetId="3" r:id="rId1"/>
    <sheet name="Citations" sheetId="6" r:id="rId2"/>
    <sheet name="Indicator Summary" sheetId="1" r:id="rId3"/>
    <sheet name="Output Field Descriptions" sheetId="2" r:id="rId4"/>
    <sheet name="Wetland Complex Methodology" sheetId="7" r:id="rId5"/>
    <sheet name="Watershed Group Rollup" sheetId="8" r:id="rId6"/>
    <sheet name="Water Flow Path Methodology" sheetId="4" r:id="rId7"/>
    <sheet name="ECA Recovery Curves"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5" l="1"/>
  <c r="D63" i="5"/>
  <c r="E63" i="5" s="1"/>
  <c r="D62" i="5"/>
  <c r="E62" i="5" s="1"/>
  <c r="D61" i="5"/>
  <c r="E61" i="5" s="1"/>
  <c r="D60" i="5"/>
  <c r="E60" i="5" s="1"/>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4" i="5"/>
  <c r="E44" i="5" s="1"/>
  <c r="D43" i="5"/>
  <c r="E43" i="5" s="1"/>
  <c r="D42" i="5"/>
  <c r="E42" i="5" s="1"/>
  <c r="D41" i="5"/>
  <c r="E41" i="5" s="1"/>
  <c r="D40" i="5"/>
  <c r="E40" i="5" s="1"/>
  <c r="D39" i="5"/>
  <c r="E39" i="5" s="1"/>
  <c r="D38" i="5"/>
  <c r="E38" i="5" s="1"/>
  <c r="D37" i="5"/>
  <c r="E37" i="5" s="1"/>
  <c r="D36" i="5"/>
  <c r="E36" i="5" s="1"/>
  <c r="D35" i="5"/>
  <c r="E35" i="5" s="1"/>
  <c r="D34" i="5"/>
  <c r="E34" i="5" s="1"/>
  <c r="D33" i="5"/>
  <c r="E33" i="5" s="1"/>
  <c r="D32" i="5"/>
  <c r="E32" i="5" s="1"/>
  <c r="D31" i="5"/>
  <c r="E31" i="5" s="1"/>
  <c r="D30" i="5"/>
  <c r="E30" i="5" s="1"/>
  <c r="E29" i="5"/>
  <c r="E22" i="5"/>
  <c r="D21" i="5"/>
  <c r="E21" i="5" s="1"/>
  <c r="D20" i="5"/>
  <c r="E20" i="5" s="1"/>
  <c r="D19" i="5"/>
  <c r="E19" i="5" s="1"/>
  <c r="D18" i="5"/>
  <c r="E18" i="5" s="1"/>
  <c r="D17" i="5"/>
  <c r="E17" i="5" s="1"/>
  <c r="D16" i="5"/>
  <c r="E16" i="5" s="1"/>
  <c r="D15" i="5"/>
  <c r="E15" i="5" s="1"/>
  <c r="D14" i="5"/>
  <c r="E14" i="5" s="1"/>
  <c r="D13" i="5"/>
  <c r="E13" i="5" s="1"/>
  <c r="D12" i="5"/>
  <c r="E12" i="5" s="1"/>
  <c r="D11" i="5"/>
  <c r="E11" i="5" s="1"/>
  <c r="D10" i="5"/>
  <c r="E10" i="5" s="1"/>
  <c r="D9" i="5"/>
  <c r="E9" i="5" s="1"/>
  <c r="D8" i="5"/>
  <c r="E8" i="5" s="1"/>
  <c r="D7" i="5"/>
  <c r="E7" i="5" s="1"/>
  <c r="D6" i="5"/>
  <c r="E6" i="5" s="1"/>
  <c r="D5" i="5"/>
  <c r="E5" i="5" s="1"/>
  <c r="E4" i="5"/>
</calcChain>
</file>

<file path=xl/sharedStrings.xml><?xml version="1.0" encoding="utf-8"?>
<sst xmlns="http://schemas.openxmlformats.org/spreadsheetml/2006/main" count="555" uniqueCount="509">
  <si>
    <t>Indicator</t>
  </si>
  <si>
    <t>Measurement</t>
  </si>
  <si>
    <t>Data Source</t>
  </si>
  <si>
    <t>Methodology</t>
  </si>
  <si>
    <t>Geodatabase</t>
  </si>
  <si>
    <t>Dataset Name</t>
  </si>
  <si>
    <t>Field Name</t>
  </si>
  <si>
    <t>Description</t>
  </si>
  <si>
    <t>Prepared by John Arnett, Simon Casley, Chartwell Consultants Ltd</t>
  </si>
  <si>
    <t>Notes_References</t>
  </si>
  <si>
    <t>Relevant Indicator</t>
  </si>
  <si>
    <t>Tier 1 wetland indicators for Skeena ESI</t>
  </si>
  <si>
    <t>Road density within 2 km of wetlands</t>
  </si>
  <si>
    <t>Road density within 100 m buffer of wetlands</t>
  </si>
  <si>
    <t>Natural/Semi-natural areas within 2 km of wetlands</t>
  </si>
  <si>
    <t>Total length of roads (km) within a 100 m buffer of wetlands divided by total buffer area (km2)</t>
  </si>
  <si>
    <t>Total length of roads (km) within a 2 km buffer of wetlands divided by total buffer area (km2)</t>
  </si>
  <si>
    <t>% of nautural/semi-natural land cover within 2 km buffer of wetlands</t>
  </si>
  <si>
    <t xml:space="preserve">Wetland Function (flood reduction potential) </t>
  </si>
  <si>
    <t>Wetland Landscape Level Assessment Procedure Reference</t>
  </si>
  <si>
    <t>Road density within buffer area</t>
  </si>
  <si>
    <t>Road density within contributing area of wetland</t>
  </si>
  <si>
    <t>Intactness of contributing area</t>
  </si>
  <si>
    <t>Hydrologic support function: flood reduction potential</t>
  </si>
  <si>
    <t xml:space="preserve">Wetlands within 5 km upstream of valuable societal assets </t>
  </si>
  <si>
    <t>Binary; wetlands with a community or fish habitat within 5 km buffer downstream</t>
  </si>
  <si>
    <t>Water purification function</t>
  </si>
  <si>
    <t>Wetland function (water purification)</t>
  </si>
  <si>
    <t>Water purification benefits</t>
  </si>
  <si>
    <t>2.10</t>
  </si>
  <si>
    <t>2.11</t>
  </si>
  <si>
    <t>Climate support: carbon storage</t>
  </si>
  <si>
    <t>Proportion of peat wetlands (bogs and fens)</t>
  </si>
  <si>
    <t>Binary; wetlands with &gt; 50 % peatland coverage</t>
  </si>
  <si>
    <t>2.12</t>
  </si>
  <si>
    <t>Aquatic life support functions (fish habitat)</t>
  </si>
  <si>
    <t>Wetlands in fish habitat</t>
  </si>
  <si>
    <t>2.13</t>
  </si>
  <si>
    <t>Wildlife habitat: moose forage and screening</t>
  </si>
  <si>
    <t>Wetlands providing forage and screening for moose</t>
  </si>
  <si>
    <t xml:space="preserve">Binary; wetlands containing high value forage </t>
  </si>
  <si>
    <t>2.14</t>
  </si>
  <si>
    <t>Wildlife habitat: connectivity</t>
  </si>
  <si>
    <t>Wetlands providing wildlife connectivity</t>
  </si>
  <si>
    <t>% of mature and old growth within 2 km buffer of wetland</t>
  </si>
  <si>
    <t>2.15</t>
  </si>
  <si>
    <t>Wildlife habitat: management context</t>
  </si>
  <si>
    <t>Wetlands protected by management designations</t>
  </si>
  <si>
    <t>Binary; wetlands intersecting proposed or existing area managed for wildlife</t>
  </si>
  <si>
    <t>2.16</t>
  </si>
  <si>
    <t>Wildlife habitat: proximity to lake or pond</t>
  </si>
  <si>
    <t>Wetlands close to lakes/ponds</t>
  </si>
  <si>
    <t>Classification of landscape position and water flow path (high/medium/low/very low function)</t>
  </si>
  <si>
    <t>2.17</t>
  </si>
  <si>
    <t>Cultural values: archaeological significance</t>
  </si>
  <si>
    <t>Wetlands close to sites of archaeological significance</t>
  </si>
  <si>
    <t>Binary; Wetlands with archaeological site within 500 m buffer</t>
  </si>
  <si>
    <t>2.18</t>
  </si>
  <si>
    <t>Cultural values: accessibility</t>
  </si>
  <si>
    <t>Wetlands accessible for use</t>
  </si>
  <si>
    <t>Classification of…
i) wetlands within 5 km of a community and 500 m from a road (high)
ii) wetlands within 50 km of a community and 500 m from a road (medium)</t>
  </si>
  <si>
    <t>Binary; wetlands intersecting inferred or observed fish habitat</t>
  </si>
  <si>
    <t>Classification of wetlands with waterbody within 100 m buffer (high) or 1 km buffer (moderate)</t>
  </si>
  <si>
    <t>Wetlands within 5 km upstream of valuable societal assets or in close proximity to water quality threats</t>
  </si>
  <si>
    <t>Aquatic_Life_Support</t>
  </si>
  <si>
    <t>Moose_Forage</t>
  </si>
  <si>
    <t>RAAD_500m</t>
  </si>
  <si>
    <t>Open_Wtr_Class</t>
  </si>
  <si>
    <t>Protected_Ovrlp</t>
  </si>
  <si>
    <t>1) Select bogs and poor fens from VRI using the following queries:
For bogs and poor fens:
BCLCS_LEVEL_3 = 'W' AND BCLCS_LEVEL_4 IN ( 'SL',  'ST', 'TM', 'HE', 'HG', 'HF', 'BY', 'BM', 'TC' ) AND SOIL_NUTRIENT_REGIME IN ( 'A' , 'B' )
For fens:
BCLCS_LEVEL_3 = 'W' AND BCLCS_LEVEL_4 IN ('HE', 'HG', 'HF') AND SOIL_NUTRIENT_REGIME IN ( 'C' )
2) Intersect Consolidated wetlands with queried VRI bog and fen polygons
3) Join (tabular) original Consolidated wetlands with intersected layer created in step 2
4) Create a new field "PCT_BogFen" containing the quotient of the intersected Bog and Fen layer divided by the original consolidated wetland layer. Select complexes where &gt;50% of the area are covered by a bog or fen.</t>
  </si>
  <si>
    <t xml:space="preserve">1) Select all consolidated wetlands that are within 5km of BC MOE fish habitat. Denote all wetlands selected in the  afformentioned query as having  'Medium' aquatic life support function. 
2) Select all wetlands that touch the BC MOE modelled fish habitat, denoted these as 'High'. 
3) Denote all remaining wetlands as 'Low'.  </t>
  </si>
  <si>
    <t>Draft deliverable</t>
  </si>
  <si>
    <t>CE Integrated Roads (SkeenaESI_Extend_ConsRd_inclKispBulk_DSS_190918)
Consolidated wetland complexes (ESI_basic_Wetland_Complexes_190912)</t>
  </si>
  <si>
    <t>CE PseudoBTM 2019 landcover (CEF_SSAF_Ext_BTM_2019_191003)
Consolidated wetland complexes (ESI_basic_Wetland_Complexes_190912)</t>
  </si>
  <si>
    <t>VRI
Consolidated wetland complexes (ESI_basic_Wetland_Complexes_190912)</t>
  </si>
  <si>
    <t>VRI
Consolidated wetland complexes (ESI_basic_Wetland_Complexes_190912)
BEC Biogeoclimatic Polygons</t>
  </si>
  <si>
    <t>FWA lakes
FWA man made waterbodies
Consolidated wetland complexes (ESI_basic_Wetland_Complexes_190912)</t>
  </si>
  <si>
    <t>RAAD archaeological data (Additional_RAAD_ArchSites_190501)
Consolidated wetland complexes (ESI_basic_Wetland_Complexes_190912)</t>
  </si>
  <si>
    <t>Communities (Hmn_Structure_Density_ESI_ExtendedAUarea_191001, DENSITY_CLASS_CD &gt;= 3)
CE Integrated Roads (SkeenaESI_Extend_ConsRd_inclKispBulk_DSS_190918)
Consolidated wetland complexes (ESI_basic_Wetland_Complexes_190912)</t>
  </si>
  <si>
    <t>RoadDensity_100m (km/km2)</t>
  </si>
  <si>
    <t>RoadDensity_2000m (km/km2)</t>
  </si>
  <si>
    <t>SocietalAsset_5km_ds</t>
  </si>
  <si>
    <t>BC MOE modelled fish habitat (2019-06-20)
Consolidated wetland complexes (ESI_basic_Wetland_Complexes_190912)</t>
  </si>
  <si>
    <t>Communities (Hmn_Structure_Density_ESI_ExtendedAUarea_191001, DENSITY_CLASS_CD &gt;= 3)
BC MOE modelled fish habitat (2019-06-20)
Consolidated wetland complexes (ESI_basic_Wetland_Complexes_190912)
FWA Fundamental Watersheds</t>
  </si>
  <si>
    <t>SocietalAsset_WQ_Class</t>
  </si>
  <si>
    <t xml:space="preserve">For point source pollution features, combine the following points:
1) Waste Water Discharge points: where "Status" = 'Active'
2) Notice of Work mine points
3) Remediation site points
4) Aquired Tenure polygons (converted to polylines) WHERE TENURE_TYPE_DESCRIPTION = 'Placer') intersected with (FWA Streams WHERE EDGE_TYPE IN (1000, 1050, 1100, 1150, 1250, 2000, 2300) 
Primary roads: where "Integrated_Road_Class_Descr" IN ('Primary, Paved', 'Hwy, Arterial')
Secondary roads: where "Integrated_Road_Class_Descr" = 'Secondary, Local, FSR'
Tertiary or temporary/abandoned roads: where "Integrated_Road_Class_Descr" IN ('2WD', '4WD', 'ATV', 'IMPASSABLE_RD', 'IMPASSIBLE_RD', 'PROPOSED', 'Tertiary, Resource, Other') </t>
  </si>
  <si>
    <r>
      <t xml:space="preserve">Communities (Hmn_Structure_Density_ESI_ExtendedAUarea_191001, DENSITY_CLASS_CD &gt;= 3)
BC MOE modelled fish habitat (2019-06-20)
Consolidated wetland complexes (ESI_basic_Wetland_Complexes_190912)
FWA Fundamental Watersheds 
CE integrated roads (SkeenaESI_Extend_ConsRd_inclKispBulk_DSS_190918)
Point source pollution features (from Skeena ESI Tier 1 Watershed analysis):
 - </t>
    </r>
    <r>
      <rPr>
        <sz val="10"/>
        <rFont val="Calibri"/>
        <family val="2"/>
        <scheme val="minor"/>
      </rPr>
      <t>Waste Water Discharge locations from MOE Authorizations Database (WWDischarge_FWAextend_191104 [Status = Active] )
- WHSE_MINERAL_TENURE.MMS_NOTICE_OF_WORK (2018-11-29) (NoticeOfWork_Mines_181129)
- WHSE_WASTE.SITE_ENV_RMDTN_SITES_SVW (2019-04-12) (Additional_RemediationSites_SkeenaEast_190412)
- WHSE_MINERAL_TENURE.MTA_ACQUIRED_TENURE_GOV_SVW (2018-11-29) intersected with FWA Streams
(Mineral</t>
    </r>
    <r>
      <rPr>
        <sz val="10"/>
        <color theme="1"/>
        <rFont val="Calibri"/>
        <family val="2"/>
        <scheme val="minor"/>
      </rPr>
      <t>_Tenure_Stream_intersection)</t>
    </r>
    <r>
      <rPr>
        <sz val="10"/>
        <color rgb="FFFF0000"/>
        <rFont val="Calibri"/>
        <family val="2"/>
        <scheme val="minor"/>
      </rPr>
      <t xml:space="preserve">
</t>
    </r>
    <r>
      <rPr>
        <sz val="10"/>
        <color theme="1"/>
        <rFont val="Calibri"/>
        <family val="2"/>
        <scheme val="minor"/>
      </rPr>
      <t xml:space="preserve">
</t>
    </r>
  </si>
  <si>
    <t>SocietalAsset_5km_ds (Yes/No)</t>
  </si>
  <si>
    <t>Nat_SemiNat_PCT (%)</t>
  </si>
  <si>
    <t>Peatland_GT50PCT (Yes/No)
Supporting fields:
Peatland_PCT (%)</t>
  </si>
  <si>
    <t>SocietalAsset_WQ_Class (High/Moderate/Low)
Supporting fields:
SocietalAsset_WQ_Score (0 to 7)
SocietalAsset_5km_ds (Yes/No)</t>
  </si>
  <si>
    <t>Aquatic_Life_Support (Yes/No)</t>
  </si>
  <si>
    <t>Moose_Forage (Yes/No)</t>
  </si>
  <si>
    <t>Mature_OG_PCT (%)
Supporting fields:
NATURAL_DISTURBANCE (natural disturbance type))
MAP_LABEL (dominant biogeoclimatic zone)
min_pct_target_Mature_Old (%)</t>
  </si>
  <si>
    <t>Protected_Ovrlp (Yes/No)</t>
  </si>
  <si>
    <t>RAAD_500m (Yes/No)</t>
  </si>
  <si>
    <t>Cultural_Access_Class (High/Medium/Low)
Supporting fields:
Dist_To_Community (&lt;5km/5 to 50km/&gt; 50km)
Dist_To_Road (&lt;=500m/&gt;500m)</t>
  </si>
  <si>
    <t>Minimal Targets for Mature and Old Growth Forest Coverage table: Parminter, J. 1995. Biodiversity Guidebook - Forest Practices Code of British Columbia. B.C. Min. For. And B.C. Environ., Victoria, B.C.</t>
  </si>
  <si>
    <t>1) Buffer Consolidated wetlands by 100 m (undissolved)
2) Intersect 100 m wetland buffer with CE integrated roads
3) Create a summary table of road lengths within each 100m wetland buffer
4) Join summary table back to original Consolidated wetlands using unique ID</t>
  </si>
  <si>
    <t>1) Buffer Consolidated wetlands by 2 km (undissolved)
2) Intersect 2 km wetland buffer with CE integrated roads
3) Create a summary table of road lengths within each 2 km wetland buffer
4) Join summary table back to original Consolidated wetlands using unique ID</t>
  </si>
  <si>
    <t>1) Buffer Consolidated wetlands by 2 km (undissolved)
2) Intersect 2 km wetland buffer with natural/semi-natural land from the CE PseudoBTM land cover layer
3) Create a summary table of total natural/semi-natural area within each 2 km wetland buffer and proportion of buffer area
4) Join summary table back to original Consolidated wetlands using unique ID</t>
  </si>
  <si>
    <t>Natural/semi-natural land cover: where "CEF_DISTURB_GROUP" NOT IN ('Agriculture_and_Clearing', 'Industrial', 'Lodges_and_Camps', 'Mining_and_Extraction', 'OGC_Infrastructure', 'Power', 'Rail_and_Infrastructure', 'Recreation', 'ROW', 'Urban')</t>
  </si>
  <si>
    <t>Exclude isolated wetlands &gt; 100 m from stream
Communities defined as areas having a building density &gt; 24.99 buildings/km2 (where "DENSITY_CLASS_CD" &gt;= 3)
Fish habitat defined as any modelled or inferred fish habitat from the BC MOE fish habitat data (where "fish_habitat" &lt;&gt; ‘NON FISH HABITAT’)
Freshwater Atlas User Guide, 2010, downloaded from https://www2.gov.bc.ca/assets/gov/data/geographic/topography/fwa/fwa_user_guide.pdf, September 2019.</t>
  </si>
  <si>
    <t>1a) Select fundamental watersheds that intersect communities and fish habitat streams, and attribute those watersheds accordingly.
For each wetland:
1) buffer wetland by 5 km
2) select all fundamental watersheds that intersect 5k buffer
3) intersect (selected) watersheds with wetland
4) for all watersheds that intersect wetland, select all watersheds (from  5 km buffer selection) downstream using watershed code and local watershed code **
5) If any selected downstream watersheds have an attribute that identifies them as intersecting a community or fish habitat (from 1a), set indicator value to "Yes"
** Downstream watershed rule (from Freshwater Atlas User Guide, 2010):
if lwc &amp; wc are the same:
    ("FWA_WATERSHED_CODE" LIKE 'aaa-bbbbbb-cccccc-000000%' AND
    "LOCAL_WATERSHED_CODE" LIKE 'aaa-bbbbbb-cccccc-000000%' OR
    "FWA_WATERSHED_CODE" LIKE 'aaa-bbbbbb-000000%' AND
    "LOCAL_WATERSHED_CODE" &lt; 'aaa-bbbbbb-cccccc' OR
    "FWA_WATERSHED_CODE" LIKE 'aaa-000000%' AND
    "LOCAL_WATERSHED_CODE" &lt; 'aaa-bbbbbb') AND
    "LOCAL_WATERSHED_CODE" &lt;&gt; '')
    if lwc &amp; wc are different:
    ("FWA_WATERSHED_CODE" LIKE 'aaa-bbbbbb-cccccc-000000%' AND
    "LOCAL_WATERSHED_CODE" &lt; 'aaa-bbbbbb-cccccc-[dddddd+1]' OR
    "FWA_WATERSHED_CODE" LIKE 'aaa-bbbbbb-000000%' AND
    "LOCAL_WATERSHED_CODE" &lt; 'aaa-bbbbbb-cccccc' OR
    "FWA_WATERSHED_CODE" LIKE 'aaa-000000%' AND
    "LOCAL_WATERSHED_CODE" &lt; 'aaa-bbbbbb') AND
    "LOCAL_WATERSHED_CODE" &lt;&gt; '')</t>
  </si>
  <si>
    <t xml:space="preserve">1) Query VRI with the following to determine probable moose forage: 
 where "BCLCS_LEVEL_4" IN ( 'TB' , 'ST' , 'SL' ) AND "PROJ_AGE_CLASS_CD_1" IN ('1', '2')
2) Intersect the queried moose forage with the consolidated wetlands layer. Mark any wetland polygon touching a moose forage polygons as containing moose forage. </t>
  </si>
  <si>
    <t>1) Use the BC BEC Biogeoclimatic layer and the lookup table provided by Parminter (1995) to delinteate "Upland-Wetland objective", "Minimal % target for Mature+Old", and "Minimal Age". Call the resulting layer "BEC_ZONE_WL_objective"
2) Query VRI to select polygons from the forest management landbase (where "FOR_MGMT_LAND_BASE_IND" = 'Y'). Overlay ('Identity') the FMLB VRI polygons with the BEC_ZONE_WL_objective layer. 
3) Buffer Consolidated wetlands by 2000 m (undissolved)
4) Intersect the 2000m wetland buffer with the overlay layer created in step 2. 
5) Summarize the total area of the FMLB within each 2000m buffer, the total area where the "Minimal Age" exceeds the VRI field "PROJ_AGE_1", and the "Minimal % target for Mature+Old". 
6) Calculate the total area where VRI age exceeds the "Minimal Age" table value divided by the total FMLB area within each 2000m buffer. The taget value for the wetland buffer is based on the wetland's dominant biogeoclimatic zone and Natural Disturbance Type.</t>
  </si>
  <si>
    <t>Open_Wtr_Class (High/Moderate/Low)</t>
  </si>
  <si>
    <t>1) Combine FWA Lakes and FWA Man Made waterbodies 
2) Create 1000 m and 100 m dissolved buffers around the combined FWA Lakes and man made waterbodies
3) Select wetlands that intersect 1000 m buffers and classify as 'Moderate'
4) Select wetlands that intersect 100 m buffers and classify as 'High'
5) Classify all other wetlands as 'Low'</t>
  </si>
  <si>
    <t xml:space="preserve">1) Create 500 m buffer around all provided arch sites. 
2) Select all wetlands that intersect the 500 m buffer </t>
  </si>
  <si>
    <t>Communities defined as areas having a building density &gt; 24.99 buildings/km2 (where "DENSITY_CLASS_CD" &gt;= 3)</t>
  </si>
  <si>
    <t>1) Add a field to the wetlands layer called 'Dist_to_Community'
2) Create 5 km and 50 km dissolved buffers around the communities 
3) Select all wetlands that intersect the 50 km buffer and classify "Dist_to_Community" as '5 to 50km'. within 5 km of a community  as '&lt;5km', all wetlands &gt;5km to  50km from a community as '5 to 50km', all wetlands further than 50 km from a community as '&gt;50km'
4) Add a field to  the wetlands layer called "Dist_to_Road"
5) Buffer Consolidated wetlands by 500 m (undissolved)
6) Select all 500 m wetland buffers that intersect the CE integrated roads and classify "Dist_to_Road" as '&lt;500m'; all other wetlands classify as '&gt;=500m'
7) Select all wetlands where "Dist_to_Community" = '&lt;5km' and "Dist_to_Road" = '&lt;=500m' and classify Cultural Access Class as 'High'. Select all wetlands  where "Dist_to_Community" = '5 to 50km' and "Dist_to_Road" = '&lt;=500m' and classify Cultural Access Class as 'Medium'; all remaining wetlands classify as 'Low'.</t>
  </si>
  <si>
    <t>Added results for indicators 2.8 and 2.10</t>
  </si>
  <si>
    <t>Cleaned up field values (changed NULL values to 0 where appropriate; changed Open_Wtr_Class 'Medium' to 'Moderate')</t>
  </si>
  <si>
    <t>Updated indicator summary methodology descriptions</t>
  </si>
  <si>
    <t>Populated Output Field Descriptions tab</t>
  </si>
  <si>
    <t>OBJECTID</t>
  </si>
  <si>
    <t>Wetland_Co</t>
  </si>
  <si>
    <t>RoadDensity_100m</t>
  </si>
  <si>
    <t>RoadDensity_2000m</t>
  </si>
  <si>
    <t>Nat_SemiNat_PCT</t>
  </si>
  <si>
    <t>Peatland_PCT</t>
  </si>
  <si>
    <t>Peatland_GT50PCT</t>
  </si>
  <si>
    <t>NATURAL_DISTURBANCE</t>
  </si>
  <si>
    <t>MAP_LABEL</t>
  </si>
  <si>
    <t>min_pct_target_Mature_Old</t>
  </si>
  <si>
    <t>Mature_OG_PCT</t>
  </si>
  <si>
    <t>Cultural_Access_Class</t>
  </si>
  <si>
    <t>Dist_to_Community</t>
  </si>
  <si>
    <t>Dist_to_Road</t>
  </si>
  <si>
    <t>SocietalAsset_WQ_Score</t>
  </si>
  <si>
    <t>Shape_Length</t>
  </si>
  <si>
    <t>Shape_Area</t>
  </si>
  <si>
    <t>Unique feature ID; geodatabase default field</t>
  </si>
  <si>
    <t>Length of shape; geodatabase default field</t>
  </si>
  <si>
    <t>Area of shape; geodatabase default field</t>
  </si>
  <si>
    <t>Unique wetland complex ID</t>
  </si>
  <si>
    <t>Road density (km/km2) within 100 m buffer of wetland complex</t>
  </si>
  <si>
    <t>Road density (km/km2) within 2 km buffer of wetland complex</t>
  </si>
  <si>
    <t>Percent natural/semi-natural land cover within 2 km buffer of wetland complex</t>
  </si>
  <si>
    <t>Wetland complex with &gt; 50 % peatland coverage (Yes/No)</t>
  </si>
  <si>
    <t>Percent of inferred peatland within wetland complex area</t>
  </si>
  <si>
    <t>Wetland complex containing high value moose forage (Yes/No)</t>
  </si>
  <si>
    <t>Dominant natural disturbance type in wetland complex</t>
  </si>
  <si>
    <t>Dominant biogeoclimatic zone in wetland complex</t>
  </si>
  <si>
    <t>Minimal percent coverage target for mature and old growth forest for wetland complex</t>
  </si>
  <si>
    <t>Percent of mature and old growth forest within 2 km buffer of wetland complex above minimum threshold</t>
  </si>
  <si>
    <t>Wetland complex with archaeological site within 500 m buffer (Yes/No)</t>
  </si>
  <si>
    <t>Wetland complex intersecting inferred or observed fish habitat (Yes/No)</t>
  </si>
  <si>
    <t>Wetland complex with waterbody within 100 m buffer (High), or within 1 km buffer (Moderate), or &gt; 1 km (Low)</t>
  </si>
  <si>
    <t>Wetland complex within 5 km of a community and 500 m from a road (High), within 50 km of a community and 500 m from a road (Medium)</t>
  </si>
  <si>
    <t>Distance of wetland complex to nearest community (&lt;5km, 5 to 50km, &gt; 50km)</t>
  </si>
  <si>
    <t>Distance of wetland complex to nearest road (&lt;=500m, &gt;500m)</t>
  </si>
  <si>
    <t>Wetland complex intersecting proposed or existing area managed for wildlife (Yes/No)</t>
  </si>
  <si>
    <t>Wetland complex with a community or fish habitat within 5 km buffer downstream (Yes/No)</t>
  </si>
  <si>
    <t xml:space="preserve">Score (from 0 to 7) based on proximity to point source pollution (within 1 km), primary or secondary roads (within 200 m), tertiary or temporary/abandoned roads (within 200 m), and community or fish habitat downstream (within 5 km). </t>
  </si>
  <si>
    <t xml:space="preserve">Classification (High, Moderate, Low) based on proximity to point source pollution (within 1 km), primary or secondary roads (within 200 m), tertiary or temporary/abandoned roads (within 200 m), and community or fish habitat downstream (within 5 km). </t>
  </si>
  <si>
    <t>Added results for indicators 2.7 and 2.9</t>
  </si>
  <si>
    <t>FWA Stream Network
FWA Rivers
FWA Lakes
FWA Man Made Waterbodies
Wetland average slope from modelling provided by Andrew Fall (WetlandInfo.txt, 2019-10-22)
Consolidated wetland complexes (ESI_basic_Wetland_Complexes_190912)</t>
  </si>
  <si>
    <t>Water Flow Path Methodology</t>
  </si>
  <si>
    <t>The FWA Stream Network contains construction lines used to infer flow across a wetland in order to maintain a network topology. These lines can be ignored for this analysis, as we only want to include main flow or secondary flow lines.
FWA Streams to include: where "EDGE_TYPE" IN ('1000', '1050', '1100', '1150', '1250', '2000', '2300')
See FWA User Guide for edge type code descriptions (https://www2.gov.bc.ca/assets/gov/data/geographic/topography/fwa/fwa_user_guide.pdf)
Mean slope was not calculated for 4,546 wetlands (NULL value in WetlandInfo.txt), so for the purpose of calculating wetland function, these wetlands were considered to have minimal slope.</t>
  </si>
  <si>
    <r>
      <t>See "</t>
    </r>
    <r>
      <rPr>
        <u/>
        <sz val="10"/>
        <color theme="1"/>
        <rFont val="Calibri"/>
        <family val="2"/>
        <scheme val="minor"/>
      </rPr>
      <t>Water Flow Path Methodology</t>
    </r>
    <r>
      <rPr>
        <sz val="10"/>
        <color theme="1"/>
        <rFont val="Calibri"/>
        <family val="2"/>
        <scheme val="minor"/>
      </rPr>
      <t>" sheet for initial steps.
Wetland Function (flood reduction potential) = 
'High' WHERE ("Inflow" = 'Yes' OR "Verticalflow" = 'Yes') AND ("mean_slope_pct" &lt; 5 OR "mean_slope_pct" IS NULL)
'Medium' WHERE ("Outflow" = 'Yes' OR "Throughflow" = 'Yes') AND ("max_stream_order" &lt;= 2 OR "max_stream_order" IS NULL) AND ("mean_slope_pct" &lt; 5 OR "mean_slope_pct" IS NULL)
'Low' WHERE "Throughflow" = 'Yes' AND "max_stream_order" &gt; 2 AND ("mean_slope_pct" &lt; 5 OR "mean_slope_pct" IS NULL)
'Very Low to Zero' WHERE "Bidirectional" = 'Yes' OR  "mean_slope_pct" &gt;= 5</t>
    </r>
  </si>
  <si>
    <t>FloodControl_function (High/Medium/Low/Very Low to Zero)
Supporting fields:
Inflow (Yes/No)
Verticalflow (Yes/No)
Outflow (Yes/No)
Throughflow (Yes/No)
Bidirectional (Yes/No)
mean_slope_pct (%)
max_stream_order (integer)</t>
  </si>
  <si>
    <t xml:space="preserve">WaterPurification_function (High/Medium/Low)
Supporting fields:
WaterPurification_score (-2 to 6)
WFP_subscore (0/2/4/6)
IWS_subscore (0 to 3)
GS_subscore (0/-2)
Inflow (Yes/No)
Verticalflow (Yes/No)
Outflow (Yes/No)
Throughflow (Yes/No)
Bidirectional (Yes/No)
mean_slope_pct (%)
max_stream_order (integer)
granitic_bedrock (Yes/No)
</t>
  </si>
  <si>
    <t>FWA Stream Network
FWA Rivers
FWA Lakes
FWA Man Made Waterbodies
Wetland average slope from modelling provided by Andrew Fall (WetlandInfo.txt, 2019-10-22)
BC Bedrock (2018-04-05) (https://catalogue.data.gov.bc.ca/dataset/bedrock-geology)
Consolidated wetland complexes (ESI_basic_Wetland_Complexes_190912)</t>
  </si>
  <si>
    <t>See Notes for 2.7.</t>
  </si>
  <si>
    <r>
      <t>See "</t>
    </r>
    <r>
      <rPr>
        <u/>
        <sz val="10"/>
        <color theme="1"/>
        <rFont val="Calibri"/>
        <family val="2"/>
        <scheme val="minor"/>
      </rPr>
      <t>Water Flow Path Methodology</t>
    </r>
    <r>
      <rPr>
        <sz val="10"/>
        <color theme="1"/>
        <rFont val="Calibri"/>
        <family val="2"/>
        <scheme val="minor"/>
      </rPr>
      <t>" sheet for initial steps.
WFP_subscore = 
6 WHERE "Inflow" = 'Yes' OR "Verticalflow" = 'Yes'
4 WHERE ("Outflow" = 'Yes' OR "Throughflow" = 'Yes') AND ("max_stream_order" &lt;= 2 OR "max_stream_order" IS NULL)
2 WHERE "Throughflow" = 'Yes' AND "max_stream_order" &gt; 2
0 WHERE "Bidirectional" = 'Yes'
IWS_subscore = 
3 WHERE "mean_slope_pct" &lt;= 1 OR "mean_slope_pct" IS NULL
2 WHERE "mean_slope_pct" &gt; 1 AND "mean_slope_pct" &lt;= 2
1 WHERE "mean_slope_pct" &gt; 2 AND "mean_slope_pct" &lt;= 5
0 WHERE "mean_slope_pct" &gt; 5
GS_subscore = 
-2 WHERE "granitic_bedrock" = 'Yes'
0 WHERE "granitic_bedrock" = 'No'
WaterPurification_score = WFP_subscore + IWS_subscore + GS_subscore 
WaterPurification_function =
'High' WHERE "WaterPurification_function_score" &gt;= 6 
'Medium' WHERE  "WaterPurification_function_score" &gt;= 3 AND "WaterPurification_function_score" &lt; 6 
'Low' WHERE  "WaterPurification_function_score" &lt; 3</t>
    </r>
  </si>
  <si>
    <t>Pre-processing</t>
  </si>
  <si>
    <t>Select wetlands that intersect filtered FWA streams (see notes for 2.7 on "Indicator Summary" sheet); attribute "stream_intersect" = 'Yes'</t>
  </si>
  <si>
    <t>Select wetlands that intersect FWA river polygons; attribute "river_intersect" = 'Yes'</t>
  </si>
  <si>
    <t>Select wetlands that intersect FWA man-made waterbodies; attribute "mmwb_intersect" = 'Yes'</t>
  </si>
  <si>
    <t>Stage</t>
  </si>
  <si>
    <t>Process</t>
  </si>
  <si>
    <t>Output Field</t>
  </si>
  <si>
    <t>Buffer streams (distance 0.1 m)</t>
  </si>
  <si>
    <t>Erase stream buffers from wetlands</t>
  </si>
  <si>
    <t>Notes</t>
  </si>
  <si>
    <t>stream_intersect</t>
  </si>
  <si>
    <t>stream_intersect (Yes/No)</t>
  </si>
  <si>
    <t>river_intersect</t>
  </si>
  <si>
    <t>river_intersect (Yes/No)</t>
  </si>
  <si>
    <t>mmwb_intersect</t>
  </si>
  <si>
    <t>mmwb_intersect (Yes/No)</t>
  </si>
  <si>
    <t>lake_intersect</t>
  </si>
  <si>
    <t>lake_intersect (Yes/No)</t>
  </si>
  <si>
    <t>May need to 'fix' geometry of both wetlands and stream buffers before this step</t>
  </si>
  <si>
    <t>Explode wetlands (after erasing stream buffers) from multipart to singlepart features</t>
  </si>
  <si>
    <t>I.e. count the number of wetland polygons with the same ID</t>
  </si>
  <si>
    <t>Calculate summary statistics on singlepart wetlands: count features grouped by "Wetland_Co"</t>
  </si>
  <si>
    <t>Select wetlands that intersect FWA lakes; attribute "lake_intersect" = 'Yes'</t>
  </si>
  <si>
    <t>split_by_stream</t>
  </si>
  <si>
    <t>split_by_stream (Yes/No)</t>
  </si>
  <si>
    <t>Merge filtered FWA stream lines</t>
  </si>
  <si>
    <t>Extract start and end vertices of merged streams</t>
  </si>
  <si>
    <t>Identify wetlands with a stream running through them - used as a proxy to identify wetlands with throughflow (i.e. a linked basin)</t>
  </si>
  <si>
    <t>Select wetlands that intersect start vertices; attribute "stream_start" = 'Yes'</t>
  </si>
  <si>
    <t>stream_start</t>
  </si>
  <si>
    <t>stream_start (Yes/No)</t>
  </si>
  <si>
    <t>Select wetlands that intersect end vertices; attribute "stream_end" = 'Yes'</t>
  </si>
  <si>
    <t>stream_end (Yes/No)</t>
  </si>
  <si>
    <t>Identify wetlands that contain start or end points of streams</t>
  </si>
  <si>
    <t>Vertical Flow (VF)</t>
  </si>
  <si>
    <t>Bidirectional (BI)</t>
  </si>
  <si>
    <t>Wetland intersects with lake or reservoir and no stream flows through it</t>
  </si>
  <si>
    <t>Throughflow (TH)</t>
  </si>
  <si>
    <t>Outflow (OU)</t>
  </si>
  <si>
    <t>Inflow (IN)</t>
  </si>
  <si>
    <t>Join statistics table to original wetlands layer; attribute "split_by_stream" = 'Yes' WHERE "count" &gt; 1</t>
  </si>
  <si>
    <t>Terminal basin; wetland is a sink receiving water from a river, stream, or other surface water source lacking surface water outflow</t>
  </si>
  <si>
    <t>Stream order of wetland</t>
  </si>
  <si>
    <t>Join stream attributes to wetlands by location, where they intersect, summarizing on max("STREAM_ORDER")</t>
  </si>
  <si>
    <t>Wetlands that intersect river polygons will not get a stream order value from this join because the river centerline is not likely to intersect the wetland.</t>
  </si>
  <si>
    <t>Join stream attributes to river polygons by location, where they intersect, summarizing on max("STREAM_ORDER")</t>
  </si>
  <si>
    <t>FWA river polygons do not have a stream order attribute, so this must be added by joining to the stream lines.</t>
  </si>
  <si>
    <t>Join river polygon (with stream order) attributes to wetlands by location, where they intersect, summarizing on max("STREAM_ORDER_max")</t>
  </si>
  <si>
    <t>Join output of (1) and output of (3) to original wetlands (join on "Wetland_Co"); attribute "max_stream_order" = MAX("max_stream_order_from_streams", "max_stream_order_from_rivers")</t>
  </si>
  <si>
    <t>Wetland stream order = max stream order from either streams or rivers that intersect.</t>
  </si>
  <si>
    <t>max_stream_order</t>
  </si>
  <si>
    <t>max_stream_order (integer)</t>
  </si>
  <si>
    <t>Granitic bedrock</t>
  </si>
  <si>
    <t>Filter BC Bedrock WHERE "rock_type" IN ( 'diorite' , 'diorite to granodiorite' , 'diorite to porphyry' , 'diorite to quartz monzonite' , 'diorite to quartz-feldspar±hornblende±biotite porphyry' , 'diorite, foliated' , 'diorite, gabbro' , 'diorite, gabbro, quartz diorite, granodiorite' , 'diorite, gabbro, tonalite' , 'diorite, granodiorite, tonalite, gabbro' , 'diorite, granodiorite, tonalite, metagabbro' , 'diorite, microdiorite, gabbro' , 'dioritic intrusive rocks' , 'dioritic to syenitic intrusive rocks' , 'feldspar porphyritic intrusive rocks' , 'foliated granite, alkali feldspar granite intrusive rocks' , 'gabbro' , 'gabbro to granodiorite' , 'gabbro to quartz diorite' , 'gabbro, pyroxenite, diorite' , 'gabbroic intrusive rocks' , 'gabbroic to dioritic intrusive rocks' , 'gabbroic, diorite' , 'gneiss' , 'gneissic diorite' , 'granite' , 'granite to quartz diorite' , 'granite, alkali feldspar granite intrusive rocks' , 'granite, alkali feldspar phyric' , 'granite, granodiorite' , 'granite, granodiorite, diorite' , 'granite, quartz monzonite, granodiorite, rhyolite' , 'granitoid, gabbro and porphyry' , 'granodiorite' , 'granodiorite and plagioclase±hornblende porphyry' , 'granodiorite dikes' , 'granodiorite to feldspar±hornblende±biotite porphyry' , 'granodiorite to granite' , 'granodiorite to quartz-feldspar±hornblende±biotite porphyry' , 'granodiorite to tonalite' , 'granodiorite, granite' , 'granodiorite, tonalite, granite' , 'granodioritic intrusive rocks' , 'granodioritic orthogneiss' , 'high level quartz phyric, felsitic intrusive rocks' , 'metaquartz diorite' , 'monzodioritic to gabbroic intrusive rocks' , 'monzonite' , 'quartz diorite' , 'quartz diorite and granodiorite' , 'quartz diorite to feldspar porphyry' , 'quartz diorite to granite' , 'quartz diorite to granodiorite' , 'quartz diorite to quartz-feldspar±hornblende±biotite porphyry' , 'quartz diorite to tonalite' , 'quartz diorite, feldspar-hornblende dacite porphyry' , 'quartz dioritic intrusive rocks' , 'quartz feldspar porphyry' , 'quartz monzodiorite to granodiorite' , 'quartz monzodiorite to plagioclase-hornblende porphyry' , 'quartz monzonite' , 'quartz monzonitic intrusive rocks' , 'quartz monzonitic to monzogranitic intrusive rocks' , 'quartz porphyry intrusive' , 'quartz-biotite schist' , 'quartz-feldspar±hornblende±biotite porphyry' , 'quartz-sericite schist' , 'quartzite' ,  'syenitic intrusive rocks' , 'syenitic to monzodioritic intrusive rocks' , 'syenitic to monzonitic intrusive rocks' , 'tonalite' , 'tonalite intrusive rocks' , 'tonalite, diorite' , 'tonalite, quartz diorite' )</t>
  </si>
  <si>
    <t>Select wetlands that intersect filtered bedrock layer; attribute "granitic_bedrock" = 'Yes'</t>
  </si>
  <si>
    <t>granitic_bedrock</t>
  </si>
  <si>
    <t>granitic_bedrock (Yes/No)</t>
  </si>
  <si>
    <t xml:space="preserve">Select wetlands WHERE "stream_intersect" = 'No' AND "river_intersect" = 'No' AND "lake_intersect" = 'No' AND "mmwb_intersect" = 'No'; attribute "Verticalflow" = 'Yes'
</t>
  </si>
  <si>
    <t>Verticalflow (Yes/No)</t>
  </si>
  <si>
    <t xml:space="preserve">Select wetlands WHERE ("lake_intersect" = 'Yes' OR "mmwb_intersect" = 'Yes') AND NOT ("river_intersect" = 'Yes' OR "stream_intersect" = 'Yes'); attribute "Bidirectional" = 'Yes'
</t>
  </si>
  <si>
    <t>Bidirectional (Yes/No)</t>
  </si>
  <si>
    <t>Select wetlands WHERE "river_intersect" = 'Yes' OR "split_by_stream" = 'Yes'; attribute "Throughflow" = 'Yes'</t>
  </si>
  <si>
    <t>Throughflow (Yes/No)</t>
  </si>
  <si>
    <t>Select wetlands WHERE "stream_start" = 'Yes' AND NOT ("split_by_stream" = 'Yes' OR "river_intersect" = 'Yes'); attribute "Outflow" = 'Yes'</t>
  </si>
  <si>
    <t>Outflow (Yes/No)</t>
  </si>
  <si>
    <t>Select wetlands WHERE "stream_end" = 'Yes' AND "stream_start" = 'No' AND NOT ("split_by_stream" = 'Yes' OR "river_intersect" = 'Yes') AND NOT ("lake_intersect" = 'Yes' OR "mmwb_intersect" = 'Yes'); attribute "Inflow" = 'Yes'</t>
  </si>
  <si>
    <t>Inflow (Yes/No)</t>
  </si>
  <si>
    <t>Water flows through the wetland
Some wetlands that share a boundary with a stream line are not captured as TH because they do not get split by the stream, but probably should be classed as having throughflow.</t>
  </si>
  <si>
    <t>Overflow basin or headwater; water flows out but does not flow in from another wetland or waterbody
Some outflow wetlands have been classified as having throughflow where a stream meanders outside the wetland then back in to the same wetland, or the stream line runs very close to the wetland boundary, resulting in the wetland getting split by the stream.</t>
  </si>
  <si>
    <t>Wetlands with a stream running through them will be divided into 2 or more polygons, as opposed to wetlands that only contain the start or end of a stream which will remain a single polygon</t>
  </si>
  <si>
    <t>Skeena_ESI_T1_Wetland_20191219.gdb</t>
  </si>
  <si>
    <t>Skeena_ESI_T1_Wetland_20191219</t>
  </si>
  <si>
    <t>stream_end</t>
  </si>
  <si>
    <t>mean_slope_pct</t>
  </si>
  <si>
    <t>Verticalflow</t>
  </si>
  <si>
    <t>Bidirectional</t>
  </si>
  <si>
    <t>Throughflow</t>
  </si>
  <si>
    <t>Outflow</t>
  </si>
  <si>
    <t>Inflow</t>
  </si>
  <si>
    <t>WFP_subscore</t>
  </si>
  <si>
    <t>IWS_subscore</t>
  </si>
  <si>
    <t>GS_subscore</t>
  </si>
  <si>
    <t>WaterPurification_score</t>
  </si>
  <si>
    <t>WaterPurification_function</t>
  </si>
  <si>
    <t>FloodControl_function</t>
  </si>
  <si>
    <t xml:space="preserve">Wetland function (water purification) </t>
  </si>
  <si>
    <t>Wetland complex intersects with FWA lakes (Yes/No)</t>
  </si>
  <si>
    <t>Wetland complex intersects with FWA man-made waterbodies (Yes/No)</t>
  </si>
  <si>
    <t>Wetland complex intersects with FWA river polygons (Yes/No)</t>
  </si>
  <si>
    <t>Wetland complex intersects with FWA stream network (filtered, where EDGE_TYPE equals 1000, 1050, 1100, 1150, 1250, 2000, or 2300)  (Yes/No)</t>
  </si>
  <si>
    <t>Wetland complex is split into two or more polygons by the FWA stream network (filtered, where EDGE_TYPE equals 1000, 1050, 1100, 1150, 1250, 2000, or 2300) (Yes/No)</t>
  </si>
  <si>
    <t>Wetland complex intersects with at least one starting vertex from the FWA stream network lines (filtered, where EDGE_TYPE equals 1000, 1050, 1100, 1150, 1250, 2000, or 2300, and merged) (Yes/No)</t>
  </si>
  <si>
    <t>Wetland complex intersects with at least one ending vertex from the FWA stream network lines (filtered, where EDGE_TYPE equals 1000, 1050, 1100, 1150, 1250, 2000, or 2300, and merged) (Yes/No)</t>
  </si>
  <si>
    <t>Maximum stream order of the wetland complex, determined from intersecting FWA stream network lines and/or FWA river polygons</t>
  </si>
  <si>
    <t>Wetland does not connect with stream or river or lake; receives precipitation and runoff from adjacent areas with no apparent outflow; geographically isolated</t>
  </si>
  <si>
    <t>References</t>
  </si>
  <si>
    <t>Skeena ESI Wetland Landscape Level Assessment Procedure. 2019 (DRAFT). Prepared by N. Fletcher of BC Wildlife Federation and P. Adamus for the Skeena East ESI Science and Technical Committee (STC).</t>
  </si>
  <si>
    <t>Indicator and water flow path methodology adapted from the Skeena ESI Wetland Landscape Level Assessment Procedure (Fletcher and Adamus 2019)</t>
  </si>
  <si>
    <t>Wetland complex has some underlying granitic bedrock (Yes/No)</t>
  </si>
  <si>
    <t>Classification (High, Medium, Low) of wetland function regarding water purification based on WaterPurification_score</t>
  </si>
  <si>
    <t>Water flow path: wetland complex has vertical flow (Yes/No)</t>
  </si>
  <si>
    <t>Water flow path: wetland complex has bidirectional flow (Yes/No)</t>
  </si>
  <si>
    <t>Water flow path: wetland complex has throughflow (Yes/No)</t>
  </si>
  <si>
    <t>Water flow path: wetland complex has outflow (Yes/No)</t>
  </si>
  <si>
    <t>Water flow path: wetland complex has inflow (Yes/No)</t>
  </si>
  <si>
    <t>Water Flow Path subscore (0, 2, 4, or 6) based on water flow path attributes</t>
  </si>
  <si>
    <t>Classification (High, Medium, Low, Very Low to Zero) of wetland function regarding flood reduction potential based on water flow path attributes</t>
  </si>
  <si>
    <t>Internal Wetland Slope subscore (0 to 3) based on mean slope of wetland complex</t>
  </si>
  <si>
    <t xml:space="preserve">Granitic Soils/Bedrock subscore (0, -2) based on prescence of granitic bedrock </t>
  </si>
  <si>
    <t>Water purification score based on sum of WFP, IWS, and GS subscores (-2 to 9)</t>
  </si>
  <si>
    <t>FWA User Guide. 2010. Available at https://www2.gov.bc.ca/assets/gov/data/geographic/topography/fwa/fwa_user_guide.pdf</t>
  </si>
  <si>
    <t>Gillespie, M. R., and Styles, M. T. 1999. BGS Rock Classification Scheme, Volume 1, Classification of igneous rocks. British Geological Survey Research Report, (2nd edition) RR 99-06.</t>
  </si>
  <si>
    <t>Granitic rock types determined from Gillespie and Styles (1999)</t>
  </si>
  <si>
    <t>Expanded methodology</t>
  </si>
  <si>
    <t>Select all wetlands that intersect either Tantalis Parks and Protected areas, designated conservation lands, WMA, or UWR.</t>
  </si>
  <si>
    <t>Jesse Fraser Added Tantalis Parks and Protected areas to overlap with Protected_Ovrlp indicator</t>
  </si>
  <si>
    <t>Average slopIe across the wetland complex, determined from BC 25 m DEM cells</t>
  </si>
  <si>
    <r>
      <t xml:space="preserve">1) Buffer Consolidated wetlands by 1000 m (undissolved)
</t>
    </r>
    <r>
      <rPr>
        <b/>
        <sz val="10"/>
        <color theme="1"/>
        <rFont val="Calibri"/>
        <family val="2"/>
        <scheme val="minor"/>
      </rPr>
      <t xml:space="preserve">2) Select all 1000 m wetland buffers that intersect combined point source pollution inputs:
Additional_RemediationSites_SkeenaEast_190412
Mineral_Tenure_Stream_intersection
NoticeOfWork_Mines_181129
WWDischarge_FWAextend_191104 (Status = </t>
    </r>
    <r>
      <rPr>
        <b/>
        <i/>
        <sz val="10"/>
        <color theme="1"/>
        <rFont val="Calibri"/>
        <family val="2"/>
        <scheme val="minor"/>
      </rPr>
      <t>Active</t>
    </r>
    <r>
      <rPr>
        <b/>
        <sz val="10"/>
        <color theme="1"/>
        <rFont val="Calibri"/>
        <family val="2"/>
        <scheme val="minor"/>
      </rPr>
      <t xml:space="preserve">)
score = score + 2
</t>
    </r>
    <r>
      <rPr>
        <sz val="10"/>
        <color theme="1"/>
        <rFont val="Calibri"/>
        <family val="2"/>
        <scheme val="minor"/>
      </rPr>
      <t xml:space="preserve">3) Buffer Consolidated wetlands by 200 m (undissolved)
4) Select all 200 m wetland buffers that intersect primary or secondary roads
score = score + 2
5) Select all 200 m wetland buffers that intersect tertiary or temporary/abandoned roads AND DOESN'T intersect primary road
score = score + 1
</t>
    </r>
    <r>
      <rPr>
        <b/>
        <sz val="10"/>
        <color theme="1"/>
        <rFont val="Calibri"/>
        <family val="2"/>
        <scheme val="minor"/>
      </rPr>
      <t xml:space="preserve">6) Select all wetlands where SocietalAsset_5km_ds = 'Yes'
score = score + 2
</t>
    </r>
    <r>
      <rPr>
        <sz val="10"/>
        <color theme="1"/>
        <rFont val="Calibri"/>
        <family val="2"/>
        <scheme val="minor"/>
      </rPr>
      <t xml:space="preserve">7) Classify scores: &gt; 2 = "High"; 1 or 2 = "Moderate"; 0 = "Low"
</t>
    </r>
  </si>
  <si>
    <t>Skeena_ESI_T1_Wetland_20200612.gdb</t>
  </si>
  <si>
    <t>Skeena_ESI_T1_Wetland_Update_20200612</t>
  </si>
  <si>
    <t>WATERSHED_FEATURE_ID</t>
  </si>
  <si>
    <t>Rd_Density</t>
  </si>
  <si>
    <t>ECA_Final_PCNT</t>
  </si>
  <si>
    <t>POD_Count</t>
  </si>
  <si>
    <t>Mine_Point_Count</t>
  </si>
  <si>
    <t>AddRemediation_Sites_Count</t>
  </si>
  <si>
    <t>WWDischarge_Count</t>
  </si>
  <si>
    <t>Pnt_Src_Plltn_Final_Count</t>
  </si>
  <si>
    <t>Rd_Density_net</t>
  </si>
  <si>
    <t>LANDSCAPE_UNIT_PROVID</t>
  </si>
  <si>
    <t>LANDSCAPE_UNIT_NUMBER</t>
  </si>
  <si>
    <t>LANDSCAPE_UNIT_NAME</t>
  </si>
  <si>
    <t>BIODIVERSITY_EMPHASIS_OPTION</t>
  </si>
  <si>
    <t>WATERSHED_GROUP_ID</t>
  </si>
  <si>
    <t>WATERSHED_GROUP_CODE</t>
  </si>
  <si>
    <t>WATERSHED_GROUP_NAME</t>
  </si>
  <si>
    <t>AREA_HA</t>
  </si>
  <si>
    <t>Witset_YesNo</t>
  </si>
  <si>
    <t>Wet_suwet_en_First_Nation_YesNo</t>
  </si>
  <si>
    <t>Gitxsan_Hereditary_Chiefs_YesNo</t>
  </si>
  <si>
    <t>Lake_Babine_Nation_YesNo</t>
  </si>
  <si>
    <t>Nee_Tahi_Buhn_Indian_Band_YesNo</t>
  </si>
  <si>
    <t>Skin_Tyee_Nation_YesNo</t>
  </si>
  <si>
    <t>Office_of_the_Wet_suwet_en_YesNo</t>
  </si>
  <si>
    <t>Gitanyow_Hereditary_Chiefs_Office_YesNo</t>
  </si>
  <si>
    <t>Upper_Skeena_YesNo</t>
  </si>
  <si>
    <t>Sustut_YesNo</t>
  </si>
  <si>
    <t>Middle_Skeena_YesNo</t>
  </si>
  <si>
    <t>Babine_YesNo</t>
  </si>
  <si>
    <t>Kispiox_YesNo</t>
  </si>
  <si>
    <t>Suskwa_YesNo</t>
  </si>
  <si>
    <t>Gitwangak___Lower_Skeena_YesNo</t>
  </si>
  <si>
    <t>Kitseguecla_YesNo</t>
  </si>
  <si>
    <t>Classification of...
i) Wetlands with a point source pollution within 1 km buffer (score +2)
ii) Wetlands with primary or secondary linear feature (paved roads) within 200 m buffer (score +2)
iii) Wetlands with tertiary or temporary/abandoned feature (all non-paved/unknown roads) within 200 m buffer (score +1) 
iv) Wetlands with a community or fish habitat within 5 km buffer downstream (score +2)
High = &gt; 2, Moderate = 1 or 2, Low = 0D8:D10F8D8:D9</t>
  </si>
  <si>
    <t>FISH_Watershed</t>
  </si>
  <si>
    <t>Shape_Length_*</t>
  </si>
  <si>
    <t>Shape_Area_*</t>
  </si>
  <si>
    <t>FWA_WATERSHED_CODE</t>
  </si>
  <si>
    <t>LOCAL_WATERSHED_CODE</t>
  </si>
  <si>
    <t>AU_protected_area</t>
  </si>
  <si>
    <t>AU_wetland_area</t>
  </si>
  <si>
    <t>AU_Protected_wetland_area</t>
  </si>
  <si>
    <t>GEOMETRY_Length</t>
  </si>
  <si>
    <t>GEOMETRY_Area</t>
  </si>
  <si>
    <t>Perc_ofAU_Protected</t>
  </si>
  <si>
    <t>Perc_ofAU_Wetlands</t>
  </si>
  <si>
    <t>Perc_ofAU_Protected_Wetlands</t>
  </si>
  <si>
    <t>Perc_ofWetlands_Protected_ByAU</t>
  </si>
  <si>
    <t>2) Overlap w/ FN and watersheds</t>
  </si>
  <si>
    <t xml:space="preserve"> 3)Road Density and ECA by Watershed </t>
  </si>
  <si>
    <t>4) Landscape Unit</t>
  </si>
  <si>
    <t xml:space="preserve">Jesse Fraser Added </t>
  </si>
  <si>
    <t xml:space="preserve">1) protected area and Wetland by AU </t>
  </si>
  <si>
    <t>count of MinFile points by Mineral File Number</t>
  </si>
  <si>
    <t>count of all Points of Diversion by TPOD_TAG</t>
  </si>
  <si>
    <t>count of Waste Water Discharge points by Authorization Number</t>
  </si>
  <si>
    <t>All Field is included in all datasets below the Dataset Name that it is first listed</t>
  </si>
  <si>
    <t>Count of additional remediation sites.</t>
  </si>
  <si>
    <t xml:space="preserve">Total count of all contributing point source pollution counts </t>
  </si>
  <si>
    <t>Road Density per net  AU (excluding BTM water/glacier/snow) - km/km2</t>
  </si>
  <si>
    <t>Road Density per total AU - km/km2</t>
  </si>
  <si>
    <t>ECA Percent of AU, but indicated as 9999 where &gt;50% of AU has VRI unreported.</t>
  </si>
  <si>
    <t>Road density</t>
  </si>
  <si>
    <t>ECA</t>
  </si>
  <si>
    <t>FWA Assessment Watershed Unique ID.  Used as the Cumulative Effects Assessment Unit identifier.</t>
  </si>
  <si>
    <t>Landscape Unit unique ID</t>
  </si>
  <si>
    <t>Landscape Unit Number</t>
  </si>
  <si>
    <t>Landscape Unit Name</t>
  </si>
  <si>
    <t>Landscape Unit value for certain targets</t>
  </si>
  <si>
    <t>Watershed Group ID - Waterhseds all belong to a certain group</t>
  </si>
  <si>
    <t>Watershed Group Code - Numberic version of name</t>
  </si>
  <si>
    <t>Watershed Group Name</t>
  </si>
  <si>
    <t>Watershed Group Area in HA</t>
  </si>
  <si>
    <t>The FISH Watershed (larger watersheds created for FISH population assessment)</t>
  </si>
  <si>
    <t>Witset FN boundary Overlap (Y/N)</t>
  </si>
  <si>
    <t>Wetsuweten FN boundary Overlap (Y/N)</t>
  </si>
  <si>
    <t>Gitxsan FN boundary Overlap (Y/N)</t>
  </si>
  <si>
    <t>Lake Babine FN boundary Overlap (Y/N)</t>
  </si>
  <si>
    <t>Nee Tahi Buhn boundary Overlap (Y/N)</t>
  </si>
  <si>
    <t>Skin Tyee boundary Overlap (Y/N)</t>
  </si>
  <si>
    <t>Office of the Wetsuweten boundary Overlap (Y/N)</t>
  </si>
  <si>
    <t>Gitanyow boundary Overlap (Y/N)</t>
  </si>
  <si>
    <t>Gitxsan Watershed Upper Skeena Watershed boundary Overlap (Y/N)</t>
  </si>
  <si>
    <t>Gitxsan Watershed Sustut boundary Overlap (Y/N)</t>
  </si>
  <si>
    <t>Gitxsan Watershed Middle Skeena boundary Overlap (Y/N)</t>
  </si>
  <si>
    <t>Gitxsan Watershed Babine boundary overlap (Y/N)</t>
  </si>
  <si>
    <t>Gitxsan Watersehd Suskwa boundary overlap (Y/N)</t>
  </si>
  <si>
    <t>Gitxsan Watersehd Kispiox boundary overlap (Y/N)</t>
  </si>
  <si>
    <t>Gitxsan Watersehd Gitwangak boundary overlap (Y/N)</t>
  </si>
  <si>
    <t>Gitxsan Watersehd Kitseguecla boundary overlap (Y/N)</t>
  </si>
  <si>
    <t>DON'T USE - Can't be deleted</t>
  </si>
  <si>
    <t>Hierarchal coding for the Watershed</t>
  </si>
  <si>
    <t>Hierarchal coding for the Local Watershed</t>
  </si>
  <si>
    <t xml:space="preserve">AU Area of Wetland </t>
  </si>
  <si>
    <t>AU Area of protected area</t>
  </si>
  <si>
    <t>AU Area of Protected Wetland</t>
  </si>
  <si>
    <t>Percent of AU that is Protected</t>
  </si>
  <si>
    <t>Percent of AU that is Wetland</t>
  </si>
  <si>
    <t>Percent of AU that is Protected Wetland</t>
  </si>
  <si>
    <t>Percent of Wetlands in AU that are Protected Wetlands</t>
  </si>
  <si>
    <t>AU_Area_ha</t>
  </si>
  <si>
    <t>AU_Area_ha_noIceWater</t>
  </si>
  <si>
    <t>Area of the Assessment Watershed</t>
  </si>
  <si>
    <t>Area of the Assessment Watershed with areas of ice and water</t>
  </si>
  <si>
    <t>SSAF_T1_Wetland_V2_2018_200923</t>
  </si>
  <si>
    <t>SSAF_T1_Wetland_V2_2018_200923.gdb</t>
  </si>
  <si>
    <t>Updated to include Thresholds where available</t>
  </si>
  <si>
    <t>Disturbance in Watershed</t>
  </si>
  <si>
    <t>Road Desnity in Watershed</t>
  </si>
  <si>
    <t>Equivalent Clear-cut Area in Watershed</t>
  </si>
  <si>
    <t>Point Source Pollution in Watersehd</t>
  </si>
  <si>
    <t>Pollution in Watershed</t>
  </si>
  <si>
    <t>Roads in Watershed</t>
  </si>
  <si>
    <t>Total length of roads /  total watershed area.  Fire guards may be included where available.
Weighted road length is used for the Water Quality component.  See tab 'meta Road Guard Weighting'.
Additional measures:
Total road length
Total length of roads / net watershed area  (excluding large lakes, water, glaciers/ice.)</t>
  </si>
  <si>
    <t>ECA  / total watershed (%)
ECA is based on forest stand height and additional disturbance assumptions for harvest, fire, MPB, and human disturbance. ie. Human development considered as  100% ECA.  See Feature Criteria column for details.
ECA Criteria Updated June 2017:
•Restricted ECA calculation to harvested or  'disturbed' areas only (see 'feature criteria' column).  
• Revised hydrologic recovery curve formulas for interior vs coastal areas.
May 2020:
• incorporated Fire Severity and fire impacts.  For fires without Severity, and where there is no updated VRI information, height is estimated based on Site Tools.  Site Tools inputs are: estimated age since disturbance, leading species, and site index. This estimated height is then plugged in to the recovery curve formula to calculate ECA. For fires with severity a general ECA factor is used, see 'feature criteria' column.
• For recent cutblocks not yet in VRI, Site Tools is also used to estimate height and ECA recovery, as per fires above.
• For fires or harvest areas where the regen understory may not yet be represented in VRI, this may appear in VRI as old scattered trees with low canopy cover, but where there is more recent disturbance.  These areas are treated similarly to fires and harvest above - i.e. it is assumed the regen is not fully inventoried in VRI yet and Site Tools is used to estimate height for the recovery curve.
• For firest, harvest, or scattered vets where there is no species or site index, a general age since disturbance factor is used to calculate ECA.
• For Mountain Pine Beetle effected areas, an additional ECA factor is calculated based on time since attack, proportion of stand dead, and BEC moisture class.  This MPB factor is additive with the height or age based ECA, where there is no salvage/harvest or fire post MPB attack. 
See 'feature criteria' column for more details.</t>
  </si>
  <si>
    <t xml:space="preserve"> Best available road network.  BC Cumulative Effects Aquatic Ecosystems Current Condition Assessment.  From BC Consolidated Roads:  DRA,  FTEN, OGC, RESULTS in-block roads
BC Wildfire Service:  Machine and hand line fire guards.</t>
  </si>
  <si>
    <t>BC Cumulative Effects Aquatic Ecosystems Current Condition Assessment</t>
  </si>
  <si>
    <t>road length / watershed area -&gt; Rd_Density (Rd_Density_net)</t>
  </si>
  <si>
    <t>Aquatic_Protocol_Appendix_GIS_Indicators_Inputs_DataDict_2018_20200810_DRAFT</t>
  </si>
  <si>
    <t>BC Cumulative Effects Aquatic Ecosystems Current Condition Assessment; WHSE_MINERAL_TENURE.MMS_NOTICE_OF_WORK (2018-11-29); WHSE_WASTE.SITE_ENV_RMDTN_SITES_SVW (2019-04-12); WHSE_MINERAL_TENURE.MTA_ACQUIRED_TENURE_GOV_SVW (2018-11-29); WHSE_BASEMAPPING.FWA_STREAM_NETWORKS_SP</t>
  </si>
  <si>
    <t xml:space="preserve">WWDischarge_Count
+
(Count of NoticeOfWork Mines)
+
(Count of Remediation Sites)
+
(Count of (MineralTenures_181129 WHERE TENURE_TYPE_DESCRIPTION = 'Placer') intersected with (FWA Streams WHERE EDGE_TYPE IN (1000, 1050, 1100, 1150, 1250, 2000, 2300)))
</t>
  </si>
  <si>
    <t>Aquatic_Protocol_Appendix_GIS_Indicators_Inputs_DataDict_2018_20200810_DRAFT;
https://catalogue.data.gov.bc.ca/dataset/notice-of-work-now-spatial-locations;
https://catalogue.data.gov.bc.ca/dataset/environmental-remediation-sites;
https://catalogue.data.gov.bc.ca/dataset/mta-mineral-placer-and-coal-tenure-gov-svw;
https://catalogue.data.gov.bc.ca/dataset/freshwater-atlas-stream-network</t>
  </si>
  <si>
    <t>Formula</t>
  </si>
  <si>
    <t># / assessment watershed</t>
  </si>
  <si>
    <t>Interior</t>
  </si>
  <si>
    <t>Min tree height (m)</t>
    <phoneticPr fontId="2" type="noConversion"/>
  </si>
  <si>
    <t>Max tree height (m)</t>
    <phoneticPr fontId="2" type="noConversion"/>
  </si>
  <si>
    <t>Median tree height (m)</t>
    <phoneticPr fontId="2" type="noConversion"/>
  </si>
  <si>
    <t>Hydrologic recovery (%)</t>
    <phoneticPr fontId="2" type="noConversion"/>
  </si>
  <si>
    <t>ECA contribution (%)</t>
    <phoneticPr fontId="2" type="noConversion"/>
  </si>
  <si>
    <t>NA</t>
    <phoneticPr fontId="2" type="noConversion"/>
  </si>
  <si>
    <t>&gt;19</t>
    <phoneticPr fontId="2" type="noConversion"/>
  </si>
  <si>
    <t>Citation:  Winkler, R., and S. Boon. 2015. Revised snow recovery estimates for pine-dominated forests in interior
British Columbia. Prov. B.C., Victoria, B.C. Exten. Note 116. www.for.gov.bc.ca/hfd/pubs/Docs/
En/En116.htm</t>
  </si>
  <si>
    <t>Formula: 100*(1-EXP(-0.24*(HEIGHT-2)))^2.909</t>
  </si>
  <si>
    <t>Coastal (all elevations)</t>
  </si>
  <si>
    <t>&gt;36</t>
    <phoneticPr fontId="2" type="noConversion"/>
  </si>
  <si>
    <t>Citation:  Hudson, R., and G. Horel. 2007. An operational method of
assessing hydrologic recovery for Vancouver Island and
south coastal BC. Res. Sec., Coast For. Reg., BC Min.
For., Nanaimo, BC. Technical Report TR-032/2007.</t>
  </si>
  <si>
    <t>Formula:  100*(1-EXP(-0.1*(HEIGHT-2.1)))^1.45</t>
  </si>
  <si>
    <t>Jesse Fraser Added</t>
  </si>
  <si>
    <t>Add ECA Recovery Curves</t>
  </si>
  <si>
    <t>Yes/No</t>
  </si>
  <si>
    <t>60,90 - No citation</t>
  </si>
  <si>
    <r>
      <rPr>
        <b/>
        <sz val="10"/>
        <color theme="1"/>
        <rFont val="Calibri"/>
        <family val="2"/>
        <scheme val="minor"/>
      </rPr>
      <t xml:space="preserve">See Methodology </t>
    </r>
    <r>
      <rPr>
        <sz val="10"/>
        <color theme="1"/>
        <rFont val="Calibri"/>
        <family val="2"/>
        <scheme val="minor"/>
      </rPr>
      <t xml:space="preserve">- Adapted from Hruby 2014, Hawes 2018, Tiner 2014, and Tiner and Herman 2015. </t>
    </r>
  </si>
  <si>
    <t># of Wetlands</t>
  </si>
  <si>
    <t>Low: -2 to 2; Med: 3 to 5; High: 6 to 9</t>
  </si>
  <si>
    <t>See Methodology</t>
  </si>
  <si>
    <t>High - Insufficienct mature and old (Parminter 1995, Fletcher 2018)</t>
  </si>
  <si>
    <t>Yes if within 500m of record</t>
  </si>
  <si>
    <t>Thresholds and NRM Policy</t>
  </si>
  <si>
    <t>See Methodology - Adapted from Hall 2018</t>
  </si>
  <si>
    <t>See Methodology - Adapted by OWES 2013, Adamus 2015</t>
  </si>
  <si>
    <t>See Methodology - Adapted from Hruby 2004 and per comm. P. Adamus</t>
  </si>
  <si>
    <t>High: &gt;2, Moderate: 1-2, Low: 0 - Adapted from OWES 2013, Hruby 2013</t>
  </si>
  <si>
    <t>Citation Tab</t>
  </si>
  <si>
    <t>Thresholds w/ citations</t>
  </si>
  <si>
    <r>
      <t xml:space="preserve">Pacific Salmon Foundation </t>
    </r>
    <r>
      <rPr>
        <sz val="11"/>
        <color theme="1"/>
        <rFont val="Arial"/>
        <family val="2"/>
      </rPr>
      <t xml:space="preserve">2013. </t>
    </r>
    <r>
      <rPr>
        <sz val="11"/>
        <color theme="1"/>
        <rFont val="Calibri"/>
        <family val="2"/>
        <scheme val="minor"/>
      </rPr>
      <t>Skeena lake sockeye Conservation Units: habitat report cards. Report prepared by M. Porter, D. Pickard, S. Casley, N. Ochoski, K. Bryan and S. Huang of ESSA Technologies Ltd. 111 p.</t>
    </r>
  </si>
  <si>
    <t>B.C. Ministries of Environment and Forests, Lands and Natural Resources (MOE/FLNRO). 2017. Interim assessment protocol for aquatic ecosystems in British Columbia: Standards for British Columbia’s Cumulative Effects Framework Values Foundation. Prepared by the Provincial Aquatic Ecosystems Technical Working Group.</t>
  </si>
  <si>
    <t xml:space="preserve">Porter, M., Pickard, D., Casley, S., and N. Ochoski. 2014.  Skeena Salmon Conservation Units Habitat Report Cards: Chinook, coho, pink, chum, and river sockeye.  Prepared for Skeena Salmon Program.  Pacific Salmon Foundation.  </t>
  </si>
  <si>
    <t>15, 20 (PSF 2013, Porter et al. 2014)</t>
  </si>
  <si>
    <t>Yes/No (PSF 2013, Porter et al. 2014)</t>
  </si>
  <si>
    <t>0.4, 1.2 (PSF 2013, Porter et al. 2014)</t>
  </si>
  <si>
    <t>0.08,0.16 (CEF 2015 aka MOE/FLNRO 2015) - From Road Density Near Streams</t>
  </si>
  <si>
    <t>0.4, 1.2 (PSF 2013) - From Road Density in Watershed</t>
  </si>
  <si>
    <t>Hruby, T. 2004. Washington State Wetland Rating System for Eastern Washington – Revised.  Washington State Department of Ecology Publication #04-06-15</t>
  </si>
  <si>
    <t xml:space="preserve">Hawes, K.2018. Review and Update of Wetland Inventory and Evaluation Methods.  Version 1.1 DRAFT.  Prepared for BC Wildlife Federation by Ecoscape Environmental Consultants. </t>
  </si>
  <si>
    <t>Tiner, R.W. 2014. Dichotomous Keys and Mapping Codes for Wetland Landscape Position, Landform, Water Flow Path, and Waterbody Type Descriptors. Version 3.0. U.S. Fish and Wildlife Service, National Wetland Inventory Program, Northeast Region, Hadley, MA.</t>
  </si>
  <si>
    <t xml:space="preserve">Tiner, R.W. and J. Herman.  2015.   Wetlands of Southwestern Vermont and Neighboring New York: Inventory, Characterization, and Preliminary Landscape-level Functional Assessment. U.S. Fish and Wildlife Service, Northeast Region, Hadley, MA.  38 pp. plus appendices. </t>
  </si>
  <si>
    <r>
      <t>Ontario Wetland Evaluation System (OWES). 2013. Northern Manual, 1</t>
    </r>
    <r>
      <rPr>
        <vertAlign val="superscript"/>
        <sz val="11"/>
        <color theme="1"/>
        <rFont val="Calibri"/>
        <family val="2"/>
        <scheme val="minor"/>
      </rPr>
      <t>st</t>
    </r>
    <r>
      <rPr>
        <sz val="11"/>
        <color theme="1"/>
        <rFont val="Calibri"/>
        <family val="2"/>
        <scheme val="minor"/>
      </rPr>
      <t xml:space="preserve"> Edition, Version 1.2., Ontario Ministry of Natural Resources. University of Waterloo, Ontario</t>
    </r>
  </si>
  <si>
    <t xml:space="preserve">Parminter, J. 1995. Biodiversity Guidebook - Forest Practices Code of British Columbia. B.C. Min. For. And B.C. Environ., Victoria, B.C.  </t>
  </si>
  <si>
    <t>Fletcher, N.F., Tripp, D.B., Hansen, P.L., Nordin, L.J., Porter, M., and Morgan, D. 2020. Field Supplement to the Wetland Health Management Routine Effectiveness Evaluation.  Forest and Range Evaluation Program, B.C. Ministry of Forests, Lands, Natural Resources Operations and Rural Development, Victoria, B.C.</t>
  </si>
  <si>
    <t xml:space="preserve">Adamus, P.R. 2015. Manual for Wetland Ecosystem Services Protocol for Southeast Alaska (WESPAK – SE).  For:  Southeast Alaska Land Trust and US Fish &amp; Wildlife Service.  </t>
  </si>
  <si>
    <t xml:space="preserve">Hall, J. 2018 Incorporating Traditional Ecological Knowledge and Cultural Information Into Wetland Protection, Management, and Restoration.  Tulalip Reservation. Webinar and Presentation through the Association of State Wetland Managers.  https://www.aswm.org/pdf_lib/epa_region_10_webinar/incorporating_traditional_ecological_knowledge_110618_hall.pdf </t>
  </si>
  <si>
    <t>Conservation Lands (https://catalogue.data.gov.bc.ca/dataset/land-designations-that-contribute-to-conservation-in-bc-spatial-data)
WMA
UWR
Tantalis Parks and Protected Areas                                    Consolidated wetland complexes (ESI_basic_Wetland_Complexes_190912)</t>
  </si>
  <si>
    <t>Removed the Following wetlands</t>
  </si>
  <si>
    <t>Reason</t>
  </si>
  <si>
    <t>A river network system</t>
  </si>
  <si>
    <t>Extract Wetlands from VRI</t>
  </si>
  <si>
    <t xml:space="preserve">CASE </t>
  </si>
  <si>
    <t>WHEN "BCLCS_LEVEL_1" = 'V' AND "BCLCS_LEVEL_2" = 'N' AND "BCLCS_LEVEL_3" = 'W' AND "BCLCS_LEVEL_4" = 'BM' AND "BCLCS_LEVEL_5" = 'CL' THEN 3</t>
  </si>
  <si>
    <t>WHEN "BCLCS_LEVEL_1" = 'V' AND "BCLCS_LEVEL_2" = 'N' AND "BCLCS_LEVEL_3" = 'W' AND "BCLCS_LEVEL_4" = 'BY' AND "BCLCS_LEVEL_5" IN ('CL', 'OP') THEN 3</t>
  </si>
  <si>
    <t>WHEN "BCLCS_LEVEL_1" = 'V' AND "BCLCS_LEVEL_2" = 'N' AND "BCLCS_LEVEL_3" = 'W' AND "BCLCS_LEVEL_4" IN ('HE', 'HF', 'HG') AND "BCLCS_LEVEL_5" IN ('DE', 'OP', 'SP') THEN 3</t>
  </si>
  <si>
    <t>WHEN "BCLCS_LEVEL_1" = 'V' AND "BCLCS_LEVEL_2" = 'N' AND "BCLCS_LEVEL_3" = 'W' AND "BCLCS_LEVEL_4" IN ('SL', 'ST') AND "BCLCS_LEVEL_5" IN ('DE', 'OP', 'SP') THEN 4</t>
  </si>
  <si>
    <t>WHEN "BCLCS_LEVEL_1" = 'V' AND "BCLCS_LEVEL_2" = 'T' AND "BCLCS_LEVEL_3" = 'W' AND "BCLCS_LEVEL_4" IN ('TB', 'TC') AND "BCLCS_LEVEL_5" IN ('DE', 'OP', 'SP') THEN 4</t>
  </si>
  <si>
    <t>WHEN "BCLCS_LEVEL_1" = 'V' AND "BCLCS_LEVEL_2" = 'T' AND "BCLCS_LEVEL_3" = 'W' AND "BCLCS_LEVEL_4" = 'TM' AND "BCLCS_LEVEL_5" IN ('SP', 'OP') THEN 4</t>
  </si>
  <si>
    <t>WHEN "INVENTORY_STANDARD_CD" = 'F' AND "NON_PRODUCTIVE_DESCRIPTOR_CD" = 'S' THEN 5</t>
  </si>
  <si>
    <t>WHEN "SOIL_MOISTURE_REGIME_1" = '6' AND (</t>
  </si>
  <si>
    <t xml:space="preserve">NON_VEG_COVER_TYPE_1 IN ('MU', 'BE', 'LS', 'RM', 'LA', 'RE', 'RS', 'RI') OR </t>
  </si>
  <si>
    <t>NON_VEG_COVER_TYPE_2 IN ('MU', 'BE', 'LS', 'RM', 'LA', 'RE', 'RS', 'RI') OR</t>
  </si>
  <si>
    <t>NON_VEG_COVER_TYPE_3 IN ('MU', 'BE', 'LS', 'RM', 'LA', 'RE', 'RS', 'RI')) THEN 6</t>
  </si>
  <si>
    <t>WHEN "SOIL_MOISTURE_REGIME_1" = '6' THEN 7</t>
  </si>
  <si>
    <t>ELSE 0</t>
  </si>
  <si>
    <t>END</t>
  </si>
  <si>
    <t>Run Extract Wetlands from VRI Query</t>
  </si>
  <si>
    <t>Union VRI Wetlands with FWA Wetlands</t>
  </si>
  <si>
    <t>Input Datasets</t>
  </si>
  <si>
    <t>https://catalogue.data.gov.bc.ca/dataset/vri-2019-forest-vegetation-composite-rank-1-layer-r1-</t>
  </si>
  <si>
    <t>VRI</t>
  </si>
  <si>
    <t>FWA Wetlands</t>
  </si>
  <si>
    <t>https://catalogue.data.gov.bc.ca/dataset/freshwater-atlas-wetlands</t>
  </si>
  <si>
    <t>Dissolve Wetlands using NO attributes, and not allowing multipart features</t>
  </si>
  <si>
    <t>Make a new WetlandID_2 field that is a DOUBLE.  This will be the continious WetlandID, but differentiated from the original work.  To populate it make it = to OBJECTID</t>
  </si>
  <si>
    <t>Wetland ID</t>
  </si>
  <si>
    <t>Wetland Complex Creation Method</t>
  </si>
  <si>
    <t>Total length of roads (km) / total (or net) assessment watershed area (km2)</t>
  </si>
  <si>
    <t>ECA  / total watershed area (%)
Revised Hydologic Recovery Curves:
Interior
100*(1-EXP(-0.24*(Tree Height-2)))^2.909
with 100% recovery at &gt; 19m
Coastal
100*(1-EXP(-0.1*(Tree Height-2.1)))^1.45
with 100% recovery at &gt; 36m
Note that Interior/Coastal classification is based on EAUBC watershed class.
Proportion of ECA in Watershed:
km2/total assessment watershed (%)
Where &gt;50% of watershed has VRI Unreported (e.g. TFL), ECA is recorded as 9999 (insufficient data)</t>
  </si>
  <si>
    <r>
      <t xml:space="preserve">See Methodology
</t>
    </r>
    <r>
      <rPr>
        <b/>
        <sz val="10"/>
        <color theme="1"/>
        <rFont val="Calibri"/>
        <family val="2"/>
        <scheme val="minor"/>
      </rPr>
      <t>By Wetland Complex</t>
    </r>
  </si>
  <si>
    <t>Area Natural and Semi-Natural / Wetland Complex Buffer Area</t>
  </si>
  <si>
    <t>Rd Length / Wetland Complex Buffer Area</t>
  </si>
  <si>
    <t>Yes/No by Wetland Complex</t>
  </si>
  <si>
    <t>See Methodology
By Wetland Complex</t>
  </si>
  <si>
    <t>Area of Mature and Old Growth / Wetland Complex Buffer</t>
  </si>
  <si>
    <t>Distance to closest waterbody by Wetland Complex</t>
  </si>
  <si>
    <t>Distance to closest community and within 500m of a road by Wetland Complex</t>
  </si>
  <si>
    <t>Input Data</t>
  </si>
  <si>
    <t>Watershed Group</t>
  </si>
  <si>
    <t>https://catalogue.data.gov.bc.ca/dataset/freshwater-atlas-assessment-watersheds</t>
  </si>
  <si>
    <t>Wetland Complex</t>
  </si>
  <si>
    <t>See Wetland Complex Methdology Tab</t>
  </si>
  <si>
    <t>Produce a pie graph for each watershed group</t>
  </si>
  <si>
    <t xml:space="preserve">Apply a Watershed Group to each Wetland Complex based on the Wetland Complex centroid </t>
  </si>
  <si>
    <t>Sum the number for each indicator for each watershed group</t>
  </si>
  <si>
    <t>Step</t>
  </si>
  <si>
    <t>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</si>
</sst>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color rgb="FFFF0000"/>
      <name val="Calibri"/>
      <family val="2"/>
      <scheme val="minor"/>
    </font>
    <font>
      <sz val="10"/>
      <name val="Calibri"/>
      <family val="2"/>
      <scheme val="minor"/>
    </font>
    <font>
      <u/>
      <sz val="10"/>
      <color theme="1"/>
      <name val="Calibri"/>
      <family val="2"/>
      <scheme val="minor"/>
    </font>
    <font>
      <b/>
      <sz val="11"/>
      <color theme="1"/>
      <name val="Calibri"/>
      <family val="2"/>
      <scheme val="minor"/>
    </font>
    <font>
      <sz val="11"/>
      <name val="Calibri"/>
      <family val="2"/>
      <scheme val="minor"/>
    </font>
    <font>
      <b/>
      <i/>
      <sz val="10"/>
      <color theme="1"/>
      <name val="Calibri"/>
      <family val="2"/>
      <scheme val="minor"/>
    </font>
    <font>
      <b/>
      <u/>
      <sz val="10"/>
      <color theme="1"/>
      <name val="Calibri"/>
      <family val="2"/>
      <scheme val="minor"/>
    </font>
    <font>
      <b/>
      <sz val="10"/>
      <name val="Verdana"/>
      <family val="2"/>
    </font>
    <font>
      <b/>
      <sz val="10"/>
      <color indexed="22"/>
      <name val="Verdana"/>
      <family val="2"/>
    </font>
    <font>
      <sz val="10"/>
      <color indexed="22"/>
      <name val="Verdana"/>
      <family val="2"/>
    </font>
    <font>
      <sz val="10"/>
      <name val="Verdana"/>
      <family val="2"/>
    </font>
    <font>
      <sz val="11"/>
      <color theme="1"/>
      <name val="Arial"/>
      <family val="2"/>
    </font>
    <font>
      <vertAlign val="superscrip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5" fillId="0" borderId="0"/>
  </cellStyleXfs>
  <cellXfs count="93">
    <xf numFmtId="0" fontId="0" fillId="0" borderId="0" xfId="0"/>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3" fillId="0"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top" wrapText="1"/>
    </xf>
    <xf numFmtId="49" fontId="2" fillId="0" borderId="1" xfId="0" applyNumberFormat="1" applyFont="1" applyBorder="1" applyAlignment="1">
      <alignment vertical="top" wrapText="1"/>
    </xf>
    <xf numFmtId="49" fontId="2" fillId="0" borderId="0" xfId="0" applyNumberFormat="1" applyFont="1" applyAlignment="1">
      <alignment vertical="top" wrapText="1"/>
    </xf>
    <xf numFmtId="0" fontId="6" fillId="0" borderId="1" xfId="0" applyFont="1" applyBorder="1" applyAlignment="1">
      <alignment vertical="top" wrapText="1"/>
    </xf>
    <xf numFmtId="0" fontId="2" fillId="0" borderId="1" xfId="0" applyFont="1" applyBorder="1" applyAlignment="1">
      <alignment horizontal="left" vertical="top" wrapText="1"/>
    </xf>
    <xf numFmtId="0" fontId="1" fillId="0" borderId="0" xfId="0" applyFont="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xf>
    <xf numFmtId="0" fontId="2" fillId="0" borderId="8" xfId="0" applyFont="1" applyBorder="1" applyAlignment="1">
      <alignment vertical="top" wrapText="1"/>
    </xf>
    <xf numFmtId="0" fontId="2" fillId="0" borderId="9" xfId="0" applyFont="1" applyBorder="1" applyAlignment="1">
      <alignment vertical="top"/>
    </xf>
    <xf numFmtId="0" fontId="2" fillId="0" borderId="11" xfId="0" applyFont="1" applyBorder="1" applyAlignment="1">
      <alignment vertical="top"/>
    </xf>
    <xf numFmtId="0" fontId="2" fillId="0" borderId="2" xfId="0" applyFont="1" applyBorder="1" applyAlignment="1">
      <alignment vertical="top" wrapText="1"/>
    </xf>
    <xf numFmtId="0" fontId="2" fillId="0" borderId="12" xfId="0" applyFont="1" applyBorder="1" applyAlignment="1">
      <alignment vertical="top" wrapText="1"/>
    </xf>
    <xf numFmtId="0" fontId="2" fillId="0" borderId="3" xfId="0" applyFont="1" applyBorder="1" applyAlignment="1">
      <alignment vertical="top"/>
    </xf>
    <xf numFmtId="0" fontId="0" fillId="0" borderId="0" xfId="0" applyBorder="1" applyAlignment="1">
      <alignment wrapText="1"/>
    </xf>
    <xf numFmtId="0" fontId="2" fillId="0" borderId="11" xfId="0" applyFont="1" applyBorder="1" applyAlignment="1">
      <alignment vertical="top" wrapText="1"/>
    </xf>
    <xf numFmtId="0" fontId="3" fillId="0" borderId="2" xfId="0" applyFont="1" applyBorder="1" applyAlignment="1">
      <alignment horizontal="center" vertical="top" wrapText="1"/>
    </xf>
    <xf numFmtId="0" fontId="11" fillId="0" borderId="0" xfId="0" applyFon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wrapText="1"/>
    </xf>
    <xf numFmtId="14" fontId="9" fillId="0" borderId="0" xfId="0" applyNumberFormat="1" applyFont="1" applyAlignment="1">
      <alignment wrapText="1"/>
    </xf>
    <xf numFmtId="14" fontId="0" fillId="0" borderId="0" xfId="0" applyNumberFormat="1" applyAlignment="1">
      <alignment horizontal="center" wrapText="1"/>
    </xf>
    <xf numFmtId="14" fontId="0" fillId="0" borderId="0" xfId="0" applyNumberFormat="1" applyAlignment="1">
      <alignment horizontal="center" vertical="center" wrapText="1"/>
    </xf>
    <xf numFmtId="0" fontId="8" fillId="0" borderId="0" xfId="0" applyFont="1" applyAlignment="1">
      <alignment wrapText="1"/>
    </xf>
    <xf numFmtId="0" fontId="0" fillId="0" borderId="0" xfId="0" applyFill="1" applyAlignment="1">
      <alignment wrapText="1"/>
    </xf>
    <xf numFmtId="0" fontId="2" fillId="0" borderId="3" xfId="0" applyFont="1" applyBorder="1" applyAlignment="1">
      <alignment horizontal="center" vertical="top" wrapText="1"/>
    </xf>
    <xf numFmtId="0" fontId="0" fillId="0" borderId="0" xfId="0" applyFont="1" applyFill="1" applyBorder="1" applyAlignment="1">
      <alignment wrapText="1"/>
    </xf>
    <xf numFmtId="0" fontId="12" fillId="0" borderId="1" xfId="0" applyFont="1" applyBorder="1" applyAlignment="1">
      <alignment horizontal="center"/>
    </xf>
    <xf numFmtId="0" fontId="13" fillId="0" borderId="1" xfId="0" applyFont="1" applyBorder="1" applyAlignment="1">
      <alignment horizontal="center"/>
    </xf>
    <xf numFmtId="0" fontId="0" fillId="0" borderId="1" xfId="0" applyBorder="1" applyAlignment="1">
      <alignment horizontal="center"/>
    </xf>
    <xf numFmtId="0" fontId="14" fillId="0" borderId="1" xfId="0" applyFont="1" applyBorder="1" applyAlignment="1">
      <alignment horizontal="center"/>
    </xf>
    <xf numFmtId="164" fontId="0" fillId="0" borderId="1" xfId="0" applyNumberFormat="1" applyBorder="1" applyAlignment="1">
      <alignment horizontal="center"/>
    </xf>
    <xf numFmtId="0" fontId="15" fillId="0" borderId="0" xfId="1" applyAlignment="1">
      <alignment horizontal="left" wrapText="1"/>
    </xf>
    <xf numFmtId="0" fontId="15" fillId="0" borderId="0" xfId="1" applyAlignment="1">
      <alignment horizontal="center"/>
    </xf>
    <xf numFmtId="0" fontId="14" fillId="0" borderId="0" xfId="1" applyFont="1" applyAlignment="1">
      <alignment horizontal="center"/>
    </xf>
    <xf numFmtId="164" fontId="15" fillId="0" borderId="0" xfId="1" applyNumberFormat="1" applyAlignment="1">
      <alignment horizontal="center"/>
    </xf>
    <xf numFmtId="0" fontId="0" fillId="0" borderId="0" xfId="0" applyAlignment="1"/>
    <xf numFmtId="0" fontId="12" fillId="0" borderId="0" xfId="1" applyFont="1" applyAlignment="1">
      <alignment horizontal="left"/>
    </xf>
    <xf numFmtId="0" fontId="0" fillId="0" borderId="0" xfId="0" applyAlignment="1">
      <alignment horizontal="left"/>
    </xf>
    <xf numFmtId="0" fontId="0" fillId="0" borderId="0" xfId="0" applyAlignment="1">
      <alignment horizontal="center"/>
    </xf>
    <xf numFmtId="0" fontId="14" fillId="0" borderId="0" xfId="0" applyFont="1" applyAlignment="1">
      <alignment horizontal="center"/>
    </xf>
    <xf numFmtId="164" fontId="0" fillId="0" borderId="0" xfId="0" applyNumberFormat="1" applyAlignment="1">
      <alignment horizontal="center"/>
    </xf>
    <xf numFmtId="0" fontId="12" fillId="0" borderId="0" xfId="0" applyFont="1" applyAlignment="1">
      <alignment horizontal="left"/>
    </xf>
    <xf numFmtId="0" fontId="0" fillId="0" borderId="13" xfId="0" applyFont="1" applyBorder="1" applyAlignment="1">
      <alignment wrapText="1"/>
    </xf>
    <xf numFmtId="0" fontId="2" fillId="0" borderId="1" xfId="0" quotePrefix="1" applyFont="1" applyBorder="1" applyAlignment="1">
      <alignment vertical="top" wrapText="1"/>
    </xf>
    <xf numFmtId="0" fontId="0" fillId="0" borderId="0" xfId="0" applyAlignment="1">
      <alignment vertical="center" wrapText="1"/>
    </xf>
    <xf numFmtId="0" fontId="0" fillId="0" borderId="17" xfId="0" applyBorder="1"/>
    <xf numFmtId="0" fontId="0" fillId="0" borderId="18" xfId="0" applyBorder="1" applyAlignment="1">
      <alignment wrapText="1"/>
    </xf>
    <xf numFmtId="0" fontId="0" fillId="0" borderId="19" xfId="0" applyBorder="1"/>
    <xf numFmtId="0" fontId="0" fillId="0" borderId="20" xfId="0" applyBorder="1" applyAlignment="1">
      <alignment wrapText="1"/>
    </xf>
    <xf numFmtId="0" fontId="0" fillId="0" borderId="17" xfId="0" applyBorder="1" applyAlignment="1">
      <alignment wrapText="1"/>
    </xf>
    <xf numFmtId="0" fontId="0" fillId="0" borderId="14" xfId="0"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18" fillId="0" borderId="0" xfId="0" applyFont="1" applyBorder="1" applyAlignment="1">
      <alignment wrapText="1"/>
    </xf>
    <xf numFmtId="0" fontId="18" fillId="0" borderId="13" xfId="0" applyFont="1" applyBorder="1" applyAlignment="1">
      <alignment wrapText="1"/>
    </xf>
    <xf numFmtId="0" fontId="3" fillId="0" borderId="1" xfId="0" applyFont="1" applyFill="1" applyBorder="1" applyAlignment="1">
      <alignment vertical="top" wrapText="1"/>
    </xf>
    <xf numFmtId="0" fontId="0" fillId="0" borderId="23" xfId="0" applyBorder="1" applyAlignment="1">
      <alignment wrapText="1"/>
    </xf>
    <xf numFmtId="0" fontId="0" fillId="0" borderId="24" xfId="0" applyBorder="1" applyAlignment="1">
      <alignment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0" fillId="2" borderId="2" xfId="0" applyFill="1" applyBorder="1" applyAlignment="1">
      <alignment horizontal="center"/>
    </xf>
    <xf numFmtId="0" fontId="0" fillId="2" borderId="12" xfId="0" applyFill="1" applyBorder="1" applyAlignment="1">
      <alignment horizontal="center"/>
    </xf>
    <xf numFmtId="0" fontId="0" fillId="2" borderId="3" xfId="0" applyFill="1" applyBorder="1" applyAlignment="1">
      <alignment horizontal="center"/>
    </xf>
    <xf numFmtId="0" fontId="8" fillId="3" borderId="2" xfId="0" applyFont="1" applyFill="1" applyBorder="1" applyAlignment="1">
      <alignment horizontal="center"/>
    </xf>
    <xf numFmtId="0" fontId="8" fillId="3" borderId="12" xfId="0" applyFont="1" applyFill="1" applyBorder="1" applyAlignment="1">
      <alignment horizontal="center"/>
    </xf>
    <xf numFmtId="0" fontId="8" fillId="3" borderId="3" xfId="0" applyFont="1" applyFill="1" applyBorder="1" applyAlignment="1">
      <alignment horizontal="center"/>
    </xf>
  </cellXfs>
  <cellStyles count="2">
    <cellStyle name="Normal" xfId="0" builtinId="0"/>
    <cellStyle name="Normal_ECA Recovery Curves" xfId="1" xr:uid="{39C7DEC0-E756-4BE7-B90E-856F2379CB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CBDB-B7CF-4ED9-BD30-3FEAD3AD0088}">
  <dimension ref="A1:I21"/>
  <sheetViews>
    <sheetView topLeftCell="A10" workbookViewId="0">
      <selection activeCell="A20" sqref="A20:A21"/>
    </sheetView>
  </sheetViews>
  <sheetFormatPr baseColWidth="10" defaultColWidth="8.83203125" defaultRowHeight="15" x14ac:dyDescent="0.2"/>
  <cols>
    <col min="1" max="1" width="78.33203125" style="28" customWidth="1"/>
    <col min="2" max="2" width="65.5" style="28" customWidth="1"/>
    <col min="3" max="3" width="36.33203125" bestFit="1" customWidth="1"/>
    <col min="9" max="9" width="41.6640625" customWidth="1"/>
  </cols>
  <sheetData>
    <row r="1" spans="1:9" ht="20" x14ac:dyDescent="0.25">
      <c r="A1" s="30" t="s">
        <v>11</v>
      </c>
      <c r="C1" s="34" t="s">
        <v>261</v>
      </c>
    </row>
    <row r="2" spans="1:9" ht="80" x14ac:dyDescent="0.2">
      <c r="C2" s="28" t="s">
        <v>262</v>
      </c>
    </row>
    <row r="3" spans="1:9" ht="48" x14ac:dyDescent="0.2">
      <c r="A3" s="28" t="s">
        <v>8</v>
      </c>
      <c r="C3" s="28" t="s">
        <v>276</v>
      </c>
    </row>
    <row r="4" spans="1:9" ht="80" x14ac:dyDescent="0.2">
      <c r="A4" s="31" t="s">
        <v>263</v>
      </c>
      <c r="C4" s="35" t="s">
        <v>277</v>
      </c>
    </row>
    <row r="5" spans="1:9" x14ac:dyDescent="0.2">
      <c r="A5" s="31"/>
      <c r="I5" s="28"/>
    </row>
    <row r="6" spans="1:9" ht="16" x14ac:dyDescent="0.2">
      <c r="A6" s="32">
        <v>43769</v>
      </c>
      <c r="B6" s="28" t="s">
        <v>71</v>
      </c>
      <c r="I6" s="28"/>
    </row>
    <row r="7" spans="1:9" ht="16" x14ac:dyDescent="0.2">
      <c r="A7" s="73">
        <v>43775</v>
      </c>
      <c r="B7" s="28" t="s">
        <v>111</v>
      </c>
      <c r="I7" s="28"/>
    </row>
    <row r="8" spans="1:9" ht="32" x14ac:dyDescent="0.2">
      <c r="A8" s="73"/>
      <c r="B8" s="28" t="s">
        <v>112</v>
      </c>
      <c r="I8" s="28"/>
    </row>
    <row r="9" spans="1:9" ht="16" x14ac:dyDescent="0.2">
      <c r="A9" s="73"/>
      <c r="B9" s="28" t="s">
        <v>113</v>
      </c>
    </row>
    <row r="10" spans="1:9" ht="16" x14ac:dyDescent="0.2">
      <c r="A10" s="73"/>
      <c r="B10" s="28" t="s">
        <v>114</v>
      </c>
    </row>
    <row r="11" spans="1:9" ht="16" x14ac:dyDescent="0.2">
      <c r="A11" s="73">
        <v>43818</v>
      </c>
      <c r="B11" s="28" t="s">
        <v>156</v>
      </c>
    </row>
    <row r="12" spans="1:9" ht="16" x14ac:dyDescent="0.2">
      <c r="A12" s="73"/>
      <c r="B12" s="28" t="s">
        <v>279</v>
      </c>
    </row>
    <row r="13" spans="1:9" ht="32" x14ac:dyDescent="0.2">
      <c r="A13" s="33">
        <v>43979</v>
      </c>
      <c r="B13" s="28" t="s">
        <v>281</v>
      </c>
    </row>
    <row r="14" spans="1:9" x14ac:dyDescent="0.2">
      <c r="A14" s="73">
        <v>43997</v>
      </c>
      <c r="B14" s="72" t="s">
        <v>337</v>
      </c>
      <c r="C14" t="s">
        <v>338</v>
      </c>
    </row>
    <row r="15" spans="1:9" x14ac:dyDescent="0.2">
      <c r="A15" s="73"/>
      <c r="B15" s="72"/>
      <c r="C15" t="s">
        <v>334</v>
      </c>
    </row>
    <row r="16" spans="1:9" x14ac:dyDescent="0.2">
      <c r="A16" s="73"/>
      <c r="B16" s="72"/>
      <c r="C16" t="s">
        <v>335</v>
      </c>
    </row>
    <row r="17" spans="1:3" x14ac:dyDescent="0.2">
      <c r="A17" s="73"/>
      <c r="B17" s="72"/>
      <c r="C17" t="s">
        <v>336</v>
      </c>
    </row>
    <row r="18" spans="1:3" ht="32" x14ac:dyDescent="0.2">
      <c r="A18" s="73">
        <v>44130</v>
      </c>
      <c r="B18" s="72" t="s">
        <v>424</v>
      </c>
      <c r="C18" s="29" t="s">
        <v>392</v>
      </c>
    </row>
    <row r="19" spans="1:3" x14ac:dyDescent="0.2">
      <c r="A19" s="73"/>
      <c r="B19" s="72"/>
      <c r="C19" t="s">
        <v>425</v>
      </c>
    </row>
    <row r="20" spans="1:3" x14ac:dyDescent="0.2">
      <c r="A20" s="73">
        <v>44137</v>
      </c>
      <c r="B20" s="72" t="s">
        <v>424</v>
      </c>
      <c r="C20" t="s">
        <v>439</v>
      </c>
    </row>
    <row r="21" spans="1:3" x14ac:dyDescent="0.2">
      <c r="A21" s="73"/>
      <c r="B21" s="72"/>
      <c r="C21" t="s">
        <v>440</v>
      </c>
    </row>
  </sheetData>
  <sheetProtection algorithmName="SHA-512" hashValue="KK+HCM7SSuj1h+y5cNmrD0rSQwasi3M0kg6hcxqZmjEiGbv5CYgiwu7nP4fI2LtzeEJjqQwExggyCPMpBvRVzg==" saltValue="6Z+pNEdJfuWTKUyyBgAMOw==" spinCount="100000" sheet="1" objects="1" scenarios="1"/>
  <mergeCells count="8">
    <mergeCell ref="B20:B21"/>
    <mergeCell ref="A20:A21"/>
    <mergeCell ref="A7:A10"/>
    <mergeCell ref="A11:A12"/>
    <mergeCell ref="A14:A17"/>
    <mergeCell ref="B14:B17"/>
    <mergeCell ref="A18:A19"/>
    <mergeCell ref="B18:B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06B3-D575-4252-9917-FDC493A8C05A}">
  <dimension ref="A1:A12"/>
  <sheetViews>
    <sheetView topLeftCell="A7" workbookViewId="0">
      <selection activeCell="E8" sqref="E8"/>
    </sheetView>
  </sheetViews>
  <sheetFormatPr baseColWidth="10" defaultColWidth="8.83203125" defaultRowHeight="15" x14ac:dyDescent="0.2"/>
  <cols>
    <col min="1" max="1" width="82.5" customWidth="1"/>
  </cols>
  <sheetData>
    <row r="1" spans="1:1" ht="48" x14ac:dyDescent="0.2">
      <c r="A1" s="28" t="s">
        <v>441</v>
      </c>
    </row>
    <row r="2" spans="1:1" ht="64" x14ac:dyDescent="0.2">
      <c r="A2" s="28" t="s">
        <v>442</v>
      </c>
    </row>
    <row r="3" spans="1:1" ht="48" x14ac:dyDescent="0.2">
      <c r="A3" s="56" t="s">
        <v>443</v>
      </c>
    </row>
    <row r="4" spans="1:1" ht="32" x14ac:dyDescent="0.2">
      <c r="A4" s="28" t="s">
        <v>449</v>
      </c>
    </row>
    <row r="5" spans="1:1" ht="32" x14ac:dyDescent="0.2">
      <c r="A5" s="28" t="s">
        <v>450</v>
      </c>
    </row>
    <row r="6" spans="1:1" ht="48" x14ac:dyDescent="0.2">
      <c r="A6" s="56" t="s">
        <v>451</v>
      </c>
    </row>
    <row r="7" spans="1:1" ht="48" x14ac:dyDescent="0.2">
      <c r="A7" s="56" t="s">
        <v>452</v>
      </c>
    </row>
    <row r="8" spans="1:1" ht="34" x14ac:dyDescent="0.2">
      <c r="A8" s="28" t="s">
        <v>453</v>
      </c>
    </row>
    <row r="9" spans="1:1" ht="32" x14ac:dyDescent="0.2">
      <c r="A9" s="28" t="s">
        <v>454</v>
      </c>
    </row>
    <row r="10" spans="1:1" ht="64" x14ac:dyDescent="0.2">
      <c r="A10" s="56" t="s">
        <v>455</v>
      </c>
    </row>
    <row r="11" spans="1:1" ht="32" x14ac:dyDescent="0.2">
      <c r="A11" s="28" t="s">
        <v>456</v>
      </c>
    </row>
    <row r="12" spans="1:1" ht="80" x14ac:dyDescent="0.2">
      <c r="A12" s="35" t="s">
        <v>457</v>
      </c>
    </row>
  </sheetData>
  <sheetProtection algorithmName="SHA-512" hashValue="xu0Km5IrzTc4SyQtcynZd/+iGdLbhtK1NDDl7bT/nKSy25RUrpiJPTJ+dQ4RiuWpwy/izxpZxgchsA8lM0zGFA==" saltValue="CigtBkJp5kWK8tJ12xGwx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D276-091E-41FF-A827-7E0EB1C05A41}">
  <dimension ref="A1:J19"/>
  <sheetViews>
    <sheetView zoomScale="200" workbookViewId="0">
      <pane xSplit="3" ySplit="1" topLeftCell="D2" activePane="bottomRight" state="frozen"/>
      <selection pane="topRight" activeCell="D1" sqref="D1"/>
      <selection pane="bottomLeft" activeCell="A2" sqref="A2"/>
      <selection pane="bottomRight" activeCell="D27" sqref="D27"/>
    </sheetView>
  </sheetViews>
  <sheetFormatPr baseColWidth="10" defaultColWidth="9.1640625" defaultRowHeight="14" x14ac:dyDescent="0.2"/>
  <cols>
    <col min="1" max="1" width="4.5" style="12" bestFit="1" customWidth="1"/>
    <col min="2" max="2" width="24.5" style="2" customWidth="1"/>
    <col min="3" max="3" width="26.5" style="2" customWidth="1"/>
    <col min="4" max="4" width="111.1640625" style="2" customWidth="1"/>
    <col min="5" max="5" width="33.83203125" style="2" customWidth="1"/>
    <col min="6" max="6" width="49.5" style="2" bestFit="1" customWidth="1"/>
    <col min="7" max="7" width="53.33203125" style="2" customWidth="1"/>
    <col min="8" max="8" width="64.1640625" style="2" customWidth="1"/>
    <col min="9" max="9" width="62.83203125" style="2" customWidth="1"/>
    <col min="10" max="10" width="41.83203125" style="2" bestFit="1" customWidth="1"/>
    <col min="11" max="16384" width="9.1640625" style="2"/>
  </cols>
  <sheetData>
    <row r="1" spans="1:10" ht="15" x14ac:dyDescent="0.2">
      <c r="A1" s="74" t="s">
        <v>19</v>
      </c>
      <c r="B1" s="75"/>
      <c r="C1" s="5" t="s">
        <v>0</v>
      </c>
      <c r="D1" s="5" t="s">
        <v>1</v>
      </c>
      <c r="E1" s="5" t="s">
        <v>408</v>
      </c>
      <c r="F1" s="5" t="s">
        <v>434</v>
      </c>
      <c r="G1" s="5" t="s">
        <v>2</v>
      </c>
      <c r="H1" s="5" t="s">
        <v>3</v>
      </c>
      <c r="I1" s="5" t="s">
        <v>9</v>
      </c>
      <c r="J1" s="5" t="s">
        <v>6</v>
      </c>
    </row>
    <row r="2" spans="1:10" ht="265.5" customHeight="1" x14ac:dyDescent="0.2">
      <c r="A2" s="26">
        <v>2.1</v>
      </c>
      <c r="B2" s="36" t="s">
        <v>393</v>
      </c>
      <c r="C2" s="6" t="s">
        <v>395</v>
      </c>
      <c r="D2" s="6" t="s">
        <v>400</v>
      </c>
      <c r="E2" s="5" t="s">
        <v>490</v>
      </c>
      <c r="F2" s="65" t="s">
        <v>444</v>
      </c>
      <c r="G2" s="6" t="s">
        <v>402</v>
      </c>
      <c r="H2" s="6" t="s">
        <v>288</v>
      </c>
      <c r="I2" s="6" t="s">
        <v>404</v>
      </c>
      <c r="J2" s="25" t="s">
        <v>349</v>
      </c>
    </row>
    <row r="3" spans="1:10" ht="151" thickBot="1" x14ac:dyDescent="0.25">
      <c r="A3" s="26">
        <v>2.2000000000000002</v>
      </c>
      <c r="B3" s="36" t="s">
        <v>397</v>
      </c>
      <c r="C3" s="6" t="s">
        <v>396</v>
      </c>
      <c r="D3" s="5"/>
      <c r="E3" s="5" t="s">
        <v>409</v>
      </c>
      <c r="F3" s="37" t="s">
        <v>445</v>
      </c>
      <c r="G3" s="6" t="s">
        <v>405</v>
      </c>
      <c r="H3" s="6" t="s">
        <v>406</v>
      </c>
      <c r="I3" s="7" t="s">
        <v>407</v>
      </c>
      <c r="J3" s="9" t="s">
        <v>293</v>
      </c>
    </row>
    <row r="4" spans="1:10" ht="105" x14ac:dyDescent="0.2">
      <c r="A4" s="26">
        <v>2.2999999999999998</v>
      </c>
      <c r="B4" s="36" t="s">
        <v>398</v>
      </c>
      <c r="C4" s="6" t="s">
        <v>394</v>
      </c>
      <c r="D4" s="6" t="s">
        <v>399</v>
      </c>
      <c r="E4" s="5" t="s">
        <v>489</v>
      </c>
      <c r="F4" s="66" t="s">
        <v>446</v>
      </c>
      <c r="G4" s="6" t="s">
        <v>401</v>
      </c>
      <c r="H4" s="6" t="s">
        <v>403</v>
      </c>
      <c r="I4" s="6" t="s">
        <v>404</v>
      </c>
      <c r="J4" s="9" t="s">
        <v>294</v>
      </c>
    </row>
    <row r="5" spans="1:10" ht="61" thickBot="1" x14ac:dyDescent="0.25">
      <c r="A5" s="11">
        <v>2.4</v>
      </c>
      <c r="B5" s="6" t="s">
        <v>20</v>
      </c>
      <c r="C5" s="6" t="s">
        <v>13</v>
      </c>
      <c r="D5" s="7" t="s">
        <v>15</v>
      </c>
      <c r="E5" s="67" t="s">
        <v>493</v>
      </c>
      <c r="F5" s="7" t="s">
        <v>447</v>
      </c>
      <c r="G5" s="13" t="s">
        <v>72</v>
      </c>
      <c r="H5" s="6" t="s">
        <v>98</v>
      </c>
      <c r="I5" s="6"/>
      <c r="J5" s="6" t="s">
        <v>79</v>
      </c>
    </row>
    <row r="6" spans="1:10" ht="60" x14ac:dyDescent="0.2">
      <c r="A6" s="11">
        <v>2.5</v>
      </c>
      <c r="B6" s="6" t="s">
        <v>21</v>
      </c>
      <c r="C6" s="6" t="s">
        <v>12</v>
      </c>
      <c r="D6" s="6" t="s">
        <v>16</v>
      </c>
      <c r="E6" s="67" t="s">
        <v>493</v>
      </c>
      <c r="F6" s="54" t="s">
        <v>448</v>
      </c>
      <c r="G6" s="13" t="s">
        <v>72</v>
      </c>
      <c r="H6" s="6" t="s">
        <v>99</v>
      </c>
      <c r="I6" s="6"/>
      <c r="J6" s="6" t="s">
        <v>80</v>
      </c>
    </row>
    <row r="7" spans="1:10" ht="90" x14ac:dyDescent="0.2">
      <c r="A7" s="11">
        <v>2.6</v>
      </c>
      <c r="B7" s="6" t="s">
        <v>22</v>
      </c>
      <c r="C7" s="6" t="s">
        <v>14</v>
      </c>
      <c r="D7" s="6" t="s">
        <v>17</v>
      </c>
      <c r="E7" s="67" t="s">
        <v>492</v>
      </c>
      <c r="F7" s="6" t="s">
        <v>427</v>
      </c>
      <c r="G7" s="13" t="s">
        <v>73</v>
      </c>
      <c r="H7" s="13" t="s">
        <v>100</v>
      </c>
      <c r="I7" s="6" t="s">
        <v>101</v>
      </c>
      <c r="J7" s="6" t="s">
        <v>88</v>
      </c>
    </row>
    <row r="8" spans="1:10" ht="210" x14ac:dyDescent="0.2">
      <c r="A8" s="11">
        <v>2.7</v>
      </c>
      <c r="B8" s="6" t="s">
        <v>23</v>
      </c>
      <c r="C8" s="6" t="s">
        <v>18</v>
      </c>
      <c r="D8" s="6" t="s">
        <v>52</v>
      </c>
      <c r="E8" s="6" t="s">
        <v>491</v>
      </c>
      <c r="F8" s="55" t="s">
        <v>428</v>
      </c>
      <c r="G8" s="7" t="s">
        <v>157</v>
      </c>
      <c r="H8" s="7" t="s">
        <v>160</v>
      </c>
      <c r="I8" s="6" t="s">
        <v>159</v>
      </c>
      <c r="J8" s="6" t="s">
        <v>161</v>
      </c>
    </row>
    <row r="9" spans="1:10" ht="305.25" customHeight="1" x14ac:dyDescent="0.2">
      <c r="A9" s="11">
        <v>2.8</v>
      </c>
      <c r="B9" s="10" t="s">
        <v>23</v>
      </c>
      <c r="C9" s="6" t="s">
        <v>24</v>
      </c>
      <c r="D9" s="6" t="s">
        <v>25</v>
      </c>
      <c r="E9" s="5" t="s">
        <v>494</v>
      </c>
      <c r="F9" s="6" t="s">
        <v>429</v>
      </c>
      <c r="G9" s="6" t="s">
        <v>83</v>
      </c>
      <c r="H9" s="6" t="s">
        <v>103</v>
      </c>
      <c r="I9" s="6" t="s">
        <v>102</v>
      </c>
      <c r="J9" s="6" t="s">
        <v>87</v>
      </c>
    </row>
    <row r="10" spans="1:10" ht="161.25" customHeight="1" x14ac:dyDescent="0.2">
      <c r="A10" s="11">
        <v>2.9</v>
      </c>
      <c r="B10" s="6" t="s">
        <v>26</v>
      </c>
      <c r="C10" s="6" t="s">
        <v>27</v>
      </c>
      <c r="D10" s="6" t="s">
        <v>52</v>
      </c>
      <c r="E10" s="6" t="s">
        <v>495</v>
      </c>
      <c r="F10" s="6" t="s">
        <v>430</v>
      </c>
      <c r="G10" s="7" t="s">
        <v>163</v>
      </c>
      <c r="H10" s="7" t="s">
        <v>165</v>
      </c>
      <c r="I10" s="6" t="s">
        <v>164</v>
      </c>
      <c r="J10" s="6" t="s">
        <v>162</v>
      </c>
    </row>
    <row r="11" spans="1:10" ht="285" x14ac:dyDescent="0.2">
      <c r="A11" s="11" t="s">
        <v>29</v>
      </c>
      <c r="B11" s="6" t="s">
        <v>28</v>
      </c>
      <c r="C11" s="6" t="s">
        <v>63</v>
      </c>
      <c r="D11" s="6" t="s">
        <v>319</v>
      </c>
      <c r="E11" s="5" t="s">
        <v>494</v>
      </c>
      <c r="F11" s="6" t="s">
        <v>438</v>
      </c>
      <c r="G11" s="6" t="s">
        <v>86</v>
      </c>
      <c r="H11" s="6" t="s">
        <v>283</v>
      </c>
      <c r="I11" s="6" t="s">
        <v>85</v>
      </c>
      <c r="J11" s="7" t="s">
        <v>90</v>
      </c>
    </row>
    <row r="12" spans="1:10" ht="225" x14ac:dyDescent="0.2">
      <c r="A12" s="11" t="s">
        <v>30</v>
      </c>
      <c r="B12" s="6" t="s">
        <v>31</v>
      </c>
      <c r="C12" s="6" t="s">
        <v>32</v>
      </c>
      <c r="D12" s="6" t="s">
        <v>33</v>
      </c>
      <c r="E12" s="5" t="s">
        <v>495</v>
      </c>
      <c r="F12" s="6" t="s">
        <v>431</v>
      </c>
      <c r="G12" s="6" t="s">
        <v>74</v>
      </c>
      <c r="H12" s="6" t="s">
        <v>69</v>
      </c>
      <c r="I12" s="6"/>
      <c r="J12" s="6" t="s">
        <v>89</v>
      </c>
    </row>
    <row r="13" spans="1:10" ht="75" x14ac:dyDescent="0.2">
      <c r="A13" s="11" t="s">
        <v>34</v>
      </c>
      <c r="B13" s="6" t="s">
        <v>35</v>
      </c>
      <c r="C13" s="6" t="s">
        <v>36</v>
      </c>
      <c r="D13" s="6" t="s">
        <v>61</v>
      </c>
      <c r="E13" s="5" t="s">
        <v>495</v>
      </c>
      <c r="F13" s="6" t="s">
        <v>437</v>
      </c>
      <c r="G13" s="6" t="s">
        <v>82</v>
      </c>
      <c r="H13" s="14" t="s">
        <v>70</v>
      </c>
      <c r="I13" s="6"/>
      <c r="J13" s="6" t="s">
        <v>91</v>
      </c>
    </row>
    <row r="14" spans="1:10" ht="60" x14ac:dyDescent="0.2">
      <c r="A14" s="11" t="s">
        <v>37</v>
      </c>
      <c r="B14" s="6" t="s">
        <v>38</v>
      </c>
      <c r="C14" s="6" t="s">
        <v>39</v>
      </c>
      <c r="D14" s="6" t="s">
        <v>40</v>
      </c>
      <c r="E14" s="5" t="s">
        <v>494</v>
      </c>
      <c r="F14" s="6" t="s">
        <v>426</v>
      </c>
      <c r="G14" s="6" t="s">
        <v>74</v>
      </c>
      <c r="H14" s="6" t="s">
        <v>104</v>
      </c>
      <c r="I14" s="7"/>
      <c r="J14" s="6" t="s">
        <v>92</v>
      </c>
    </row>
    <row r="15" spans="1:10" ht="210" x14ac:dyDescent="0.2">
      <c r="A15" s="11" t="s">
        <v>41</v>
      </c>
      <c r="B15" s="6" t="s">
        <v>42</v>
      </c>
      <c r="C15" s="6" t="s">
        <v>43</v>
      </c>
      <c r="D15" s="6" t="s">
        <v>44</v>
      </c>
      <c r="E15" s="5" t="s">
        <v>496</v>
      </c>
      <c r="F15" s="6" t="s">
        <v>432</v>
      </c>
      <c r="G15" s="6" t="s">
        <v>75</v>
      </c>
      <c r="H15" s="6" t="s">
        <v>105</v>
      </c>
      <c r="I15" s="6" t="s">
        <v>97</v>
      </c>
      <c r="J15" s="6" t="s">
        <v>93</v>
      </c>
    </row>
    <row r="16" spans="1:10" ht="90" x14ac:dyDescent="0.2">
      <c r="A16" s="11" t="s">
        <v>45</v>
      </c>
      <c r="B16" s="6" t="s">
        <v>46</v>
      </c>
      <c r="C16" s="6" t="s">
        <v>47</v>
      </c>
      <c r="D16" s="6" t="s">
        <v>48</v>
      </c>
      <c r="E16" s="5" t="s">
        <v>494</v>
      </c>
      <c r="F16" s="6" t="s">
        <v>426</v>
      </c>
      <c r="G16" s="6" t="s">
        <v>458</v>
      </c>
      <c r="H16" s="6" t="s">
        <v>280</v>
      </c>
      <c r="I16" s="6"/>
      <c r="J16" s="6" t="s">
        <v>94</v>
      </c>
    </row>
    <row r="17" spans="1:10" ht="90" x14ac:dyDescent="0.2">
      <c r="A17" s="11" t="s">
        <v>49</v>
      </c>
      <c r="B17" s="6" t="s">
        <v>50</v>
      </c>
      <c r="C17" s="6" t="s">
        <v>51</v>
      </c>
      <c r="D17" s="6" t="s">
        <v>62</v>
      </c>
      <c r="E17" s="5" t="s">
        <v>497</v>
      </c>
      <c r="F17" s="6" t="s">
        <v>436</v>
      </c>
      <c r="G17" s="6" t="s">
        <v>76</v>
      </c>
      <c r="H17" s="6" t="s">
        <v>107</v>
      </c>
      <c r="I17" s="7"/>
      <c r="J17" s="6" t="s">
        <v>106</v>
      </c>
    </row>
    <row r="18" spans="1:10" ht="30" x14ac:dyDescent="0.2">
      <c r="A18" s="11" t="s">
        <v>53</v>
      </c>
      <c r="B18" s="6" t="s">
        <v>54</v>
      </c>
      <c r="C18" s="6" t="s">
        <v>55</v>
      </c>
      <c r="D18" s="6" t="s">
        <v>56</v>
      </c>
      <c r="E18" s="5" t="s">
        <v>494</v>
      </c>
      <c r="F18" s="6" t="s">
        <v>433</v>
      </c>
      <c r="G18" s="6" t="s">
        <v>77</v>
      </c>
      <c r="H18" s="6" t="s">
        <v>108</v>
      </c>
      <c r="I18" s="6"/>
      <c r="J18" s="6" t="s">
        <v>95</v>
      </c>
    </row>
    <row r="19" spans="1:10" ht="195" x14ac:dyDescent="0.2">
      <c r="A19" s="11" t="s">
        <v>57</v>
      </c>
      <c r="B19" s="6" t="s">
        <v>58</v>
      </c>
      <c r="C19" s="6" t="s">
        <v>59</v>
      </c>
      <c r="D19" s="6" t="s">
        <v>60</v>
      </c>
      <c r="E19" s="5" t="s">
        <v>498</v>
      </c>
      <c r="F19" s="6" t="s">
        <v>435</v>
      </c>
      <c r="G19" s="13" t="s">
        <v>78</v>
      </c>
      <c r="H19" s="6" t="s">
        <v>110</v>
      </c>
      <c r="I19" s="7" t="s">
        <v>109</v>
      </c>
      <c r="J19" s="6" t="s">
        <v>96</v>
      </c>
    </row>
  </sheetData>
  <sheetProtection algorithmName="SHA-512" hashValue="d/bOHEGRVsdx8jNb4J88MwsK2EF3bdoqUY2ohjsrtZ5f/A7BNTyF6Rzh6psdfW14gRBlxpW1VB6TkUaJ0dS1SQ==" saltValue="czN3Dukx1vHLSNYIKjOsnw==" spinCount="100000" sheet="1" objects="1" scenarios="1"/>
  <mergeCells count="1">
    <mergeCell ref="A1:B1"/>
  </mergeCells>
  <pageMargins left="0.7" right="0.7" top="0.75" bottom="0.75" header="0.3" footer="0.3"/>
  <pageSetup orientation="portrait" r:id="rId1"/>
  <ignoredErrors>
    <ignoredError sqref="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8B51E-0BF0-4DD1-A6FB-B994D6DD1A76}">
  <dimension ref="A1:E96"/>
  <sheetViews>
    <sheetView zoomScaleNormal="100" workbookViewId="0">
      <pane ySplit="2" topLeftCell="A68" activePane="bottomLeft" state="frozen"/>
      <selection pane="bottomLeft" activeCell="A46" sqref="A46:A94"/>
    </sheetView>
  </sheetViews>
  <sheetFormatPr baseColWidth="10" defaultColWidth="9.1640625" defaultRowHeight="14" x14ac:dyDescent="0.2"/>
  <cols>
    <col min="1" max="1" width="65" style="3" bestFit="1" customWidth="1"/>
    <col min="2" max="2" width="34.5" style="3" customWidth="1"/>
    <col min="3" max="3" width="35.33203125" style="9" bestFit="1" customWidth="1"/>
    <col min="4" max="4" width="72.1640625" style="2" customWidth="1"/>
    <col min="5" max="5" width="44.6640625" style="2" bestFit="1" customWidth="1"/>
    <col min="6" max="16384" width="9.1640625" style="3"/>
  </cols>
  <sheetData>
    <row r="1" spans="1:5" ht="47.25" customHeight="1" x14ac:dyDescent="0.2">
      <c r="A1" s="27" t="s">
        <v>342</v>
      </c>
    </row>
    <row r="2" spans="1:5" ht="15" x14ac:dyDescent="0.2">
      <c r="A2" s="4" t="s">
        <v>4</v>
      </c>
      <c r="B2" s="4" t="s">
        <v>5</v>
      </c>
      <c r="C2" s="8" t="s">
        <v>6</v>
      </c>
      <c r="D2" s="1" t="s">
        <v>7</v>
      </c>
      <c r="E2" s="1" t="s">
        <v>10</v>
      </c>
    </row>
    <row r="3" spans="1:5" ht="15" customHeight="1" x14ac:dyDescent="0.2">
      <c r="A3" s="77" t="s">
        <v>236</v>
      </c>
      <c r="B3" s="76" t="s">
        <v>237</v>
      </c>
      <c r="C3" s="9" t="s">
        <v>115</v>
      </c>
      <c r="D3" s="2" t="s">
        <v>132</v>
      </c>
    </row>
    <row r="4" spans="1:5" ht="15" x14ac:dyDescent="0.2">
      <c r="A4" s="77"/>
      <c r="B4" s="76"/>
      <c r="C4" s="9" t="s">
        <v>116</v>
      </c>
      <c r="D4" s="2" t="s">
        <v>135</v>
      </c>
    </row>
    <row r="5" spans="1:5" ht="15" x14ac:dyDescent="0.2">
      <c r="A5" s="77"/>
      <c r="B5" s="76"/>
      <c r="C5" s="9" t="s">
        <v>117</v>
      </c>
      <c r="D5" s="2" t="s">
        <v>136</v>
      </c>
      <c r="E5" s="3" t="s">
        <v>13</v>
      </c>
    </row>
    <row r="6" spans="1:5" ht="15" x14ac:dyDescent="0.2">
      <c r="A6" s="77"/>
      <c r="B6" s="76"/>
      <c r="C6" s="9" t="s">
        <v>118</v>
      </c>
      <c r="D6" s="2" t="s">
        <v>137</v>
      </c>
      <c r="E6" s="3" t="s">
        <v>12</v>
      </c>
    </row>
    <row r="7" spans="1:5" ht="15" x14ac:dyDescent="0.2">
      <c r="A7" s="77"/>
      <c r="B7" s="76"/>
      <c r="C7" s="9" t="s">
        <v>119</v>
      </c>
      <c r="D7" s="2" t="s">
        <v>138</v>
      </c>
      <c r="E7" s="3" t="s">
        <v>14</v>
      </c>
    </row>
    <row r="8" spans="1:5" ht="15" x14ac:dyDescent="0.2">
      <c r="A8" s="77"/>
      <c r="B8" s="76"/>
      <c r="C8" s="9" t="s">
        <v>120</v>
      </c>
      <c r="D8" s="2" t="s">
        <v>140</v>
      </c>
    </row>
    <row r="9" spans="1:5" ht="15" x14ac:dyDescent="0.2">
      <c r="A9" s="77"/>
      <c r="B9" s="76"/>
      <c r="C9" s="9" t="s">
        <v>121</v>
      </c>
      <c r="D9" s="2" t="s">
        <v>139</v>
      </c>
      <c r="E9" s="2" t="s">
        <v>32</v>
      </c>
    </row>
    <row r="10" spans="1:5" ht="15" x14ac:dyDescent="0.2">
      <c r="A10" s="77"/>
      <c r="B10" s="76"/>
      <c r="C10" s="9" t="s">
        <v>65</v>
      </c>
      <c r="D10" s="2" t="s">
        <v>141</v>
      </c>
      <c r="E10" s="2" t="s">
        <v>39</v>
      </c>
    </row>
    <row r="11" spans="1:5" ht="15" x14ac:dyDescent="0.2">
      <c r="A11" s="77"/>
      <c r="B11" s="76"/>
      <c r="C11" s="9" t="s">
        <v>122</v>
      </c>
      <c r="D11" s="2" t="s">
        <v>142</v>
      </c>
    </row>
    <row r="12" spans="1:5" ht="15" x14ac:dyDescent="0.2">
      <c r="A12" s="77"/>
      <c r="B12" s="76"/>
      <c r="C12" s="9" t="s">
        <v>123</v>
      </c>
      <c r="D12" s="2" t="s">
        <v>143</v>
      </c>
    </row>
    <row r="13" spans="1:5" ht="15" x14ac:dyDescent="0.2">
      <c r="A13" s="77"/>
      <c r="B13" s="76"/>
      <c r="C13" s="9" t="s">
        <v>124</v>
      </c>
      <c r="D13" s="2" t="s">
        <v>144</v>
      </c>
    </row>
    <row r="14" spans="1:5" ht="30" x14ac:dyDescent="0.2">
      <c r="A14" s="77"/>
      <c r="B14" s="76"/>
      <c r="C14" s="9" t="s">
        <v>125</v>
      </c>
      <c r="D14" s="2" t="s">
        <v>145</v>
      </c>
      <c r="E14" s="2" t="s">
        <v>43</v>
      </c>
    </row>
    <row r="15" spans="1:5" ht="15" x14ac:dyDescent="0.2">
      <c r="A15" s="77"/>
      <c r="B15" s="76"/>
      <c r="C15" s="9" t="s">
        <v>66</v>
      </c>
      <c r="D15" s="2" t="s">
        <v>146</v>
      </c>
      <c r="E15" s="3" t="s">
        <v>55</v>
      </c>
    </row>
    <row r="16" spans="1:5" ht="15" x14ac:dyDescent="0.2">
      <c r="A16" s="77"/>
      <c r="B16" s="76"/>
      <c r="C16" s="9" t="s">
        <v>64</v>
      </c>
      <c r="D16" s="2" t="s">
        <v>147</v>
      </c>
      <c r="E16" s="2" t="s">
        <v>36</v>
      </c>
    </row>
    <row r="17" spans="1:5" ht="30" x14ac:dyDescent="0.2">
      <c r="A17" s="77"/>
      <c r="B17" s="76"/>
      <c r="C17" s="9" t="s">
        <v>67</v>
      </c>
      <c r="D17" s="2" t="s">
        <v>148</v>
      </c>
      <c r="E17" s="2" t="s">
        <v>51</v>
      </c>
    </row>
    <row r="18" spans="1:5" ht="30" x14ac:dyDescent="0.2">
      <c r="A18" s="77"/>
      <c r="B18" s="76"/>
      <c r="C18" s="9" t="s">
        <v>126</v>
      </c>
      <c r="D18" s="2" t="s">
        <v>149</v>
      </c>
      <c r="E18" s="2" t="s">
        <v>59</v>
      </c>
    </row>
    <row r="19" spans="1:5" ht="15" x14ac:dyDescent="0.2">
      <c r="A19" s="77"/>
      <c r="B19" s="76"/>
      <c r="C19" s="9" t="s">
        <v>127</v>
      </c>
      <c r="D19" s="2" t="s">
        <v>150</v>
      </c>
    </row>
    <row r="20" spans="1:5" ht="15" x14ac:dyDescent="0.2">
      <c r="A20" s="77"/>
      <c r="B20" s="76"/>
      <c r="C20" s="9" t="s">
        <v>128</v>
      </c>
      <c r="D20" s="2" t="s">
        <v>151</v>
      </c>
    </row>
    <row r="21" spans="1:5" ht="15" x14ac:dyDescent="0.2">
      <c r="A21" s="77"/>
      <c r="B21" s="76"/>
      <c r="C21" s="9" t="s">
        <v>68</v>
      </c>
      <c r="D21" s="2" t="s">
        <v>152</v>
      </c>
      <c r="E21" s="2" t="s">
        <v>47</v>
      </c>
    </row>
    <row r="22" spans="1:5" ht="15" x14ac:dyDescent="0.2">
      <c r="A22" s="77"/>
      <c r="B22" s="76"/>
      <c r="C22" s="9" t="s">
        <v>81</v>
      </c>
      <c r="D22" s="2" t="s">
        <v>153</v>
      </c>
      <c r="E22" s="2" t="s">
        <v>24</v>
      </c>
    </row>
    <row r="23" spans="1:5" ht="45" x14ac:dyDescent="0.2">
      <c r="A23" s="77"/>
      <c r="B23" s="76"/>
      <c r="C23" s="9" t="s">
        <v>129</v>
      </c>
      <c r="D23" s="2" t="s">
        <v>154</v>
      </c>
    </row>
    <row r="24" spans="1:5" ht="45" x14ac:dyDescent="0.2">
      <c r="A24" s="77"/>
      <c r="B24" s="76"/>
      <c r="C24" s="9" t="s">
        <v>84</v>
      </c>
      <c r="D24" s="2" t="s">
        <v>155</v>
      </c>
      <c r="E24" s="2" t="s">
        <v>63</v>
      </c>
    </row>
    <row r="25" spans="1:5" ht="30" x14ac:dyDescent="0.2">
      <c r="A25" s="77"/>
      <c r="B25" s="76"/>
      <c r="C25" s="9" t="s">
        <v>176</v>
      </c>
      <c r="D25" s="2" t="s">
        <v>255</v>
      </c>
    </row>
    <row r="26" spans="1:5" ht="15" x14ac:dyDescent="0.2">
      <c r="A26" s="77"/>
      <c r="B26" s="76"/>
      <c r="C26" s="9" t="s">
        <v>182</v>
      </c>
      <c r="D26" s="2" t="s">
        <v>252</v>
      </c>
    </row>
    <row r="27" spans="1:5" ht="15" x14ac:dyDescent="0.2">
      <c r="A27" s="77"/>
      <c r="B27" s="76"/>
      <c r="C27" s="9" t="s">
        <v>180</v>
      </c>
      <c r="D27" s="2" t="s">
        <v>253</v>
      </c>
    </row>
    <row r="28" spans="1:5" ht="15" x14ac:dyDescent="0.2">
      <c r="A28" s="77"/>
      <c r="B28" s="76"/>
      <c r="C28" s="9" t="s">
        <v>178</v>
      </c>
      <c r="D28" s="2" t="s">
        <v>254</v>
      </c>
    </row>
    <row r="29" spans="1:5" ht="30" x14ac:dyDescent="0.2">
      <c r="A29" s="77"/>
      <c r="B29" s="76"/>
      <c r="C29" s="9" t="s">
        <v>189</v>
      </c>
      <c r="D29" s="2" t="s">
        <v>256</v>
      </c>
    </row>
    <row r="30" spans="1:5" ht="30" x14ac:dyDescent="0.2">
      <c r="A30" s="77"/>
      <c r="B30" s="76"/>
      <c r="C30" s="9" t="s">
        <v>238</v>
      </c>
      <c r="D30" s="2" t="s">
        <v>257</v>
      </c>
    </row>
    <row r="31" spans="1:5" ht="30" x14ac:dyDescent="0.2">
      <c r="A31" s="77"/>
      <c r="B31" s="76"/>
      <c r="C31" s="9" t="s">
        <v>195</v>
      </c>
      <c r="D31" s="2" t="s">
        <v>258</v>
      </c>
    </row>
    <row r="32" spans="1:5" ht="15" x14ac:dyDescent="0.2">
      <c r="A32" s="77"/>
      <c r="B32" s="76"/>
      <c r="C32" s="9" t="s">
        <v>239</v>
      </c>
      <c r="D32" s="2" t="s">
        <v>282</v>
      </c>
    </row>
    <row r="33" spans="1:5" ht="30" x14ac:dyDescent="0.2">
      <c r="A33" s="77"/>
      <c r="B33" s="76"/>
      <c r="C33" s="9" t="s">
        <v>216</v>
      </c>
      <c r="D33" s="2" t="s">
        <v>259</v>
      </c>
    </row>
    <row r="34" spans="1:5" ht="15" x14ac:dyDescent="0.2">
      <c r="A34" s="77"/>
      <c r="B34" s="76"/>
      <c r="C34" s="9" t="s">
        <v>240</v>
      </c>
      <c r="D34" s="2" t="s">
        <v>266</v>
      </c>
    </row>
    <row r="35" spans="1:5" ht="15" x14ac:dyDescent="0.2">
      <c r="A35" s="77"/>
      <c r="B35" s="76"/>
      <c r="C35" s="9" t="s">
        <v>241</v>
      </c>
      <c r="D35" s="2" t="s">
        <v>267</v>
      </c>
    </row>
    <row r="36" spans="1:5" ht="15" x14ac:dyDescent="0.2">
      <c r="A36" s="77"/>
      <c r="B36" s="76"/>
      <c r="C36" s="9" t="s">
        <v>242</v>
      </c>
      <c r="D36" s="2" t="s">
        <v>268</v>
      </c>
    </row>
    <row r="37" spans="1:5" ht="15" x14ac:dyDescent="0.2">
      <c r="A37" s="77"/>
      <c r="B37" s="76"/>
      <c r="C37" s="9" t="s">
        <v>243</v>
      </c>
      <c r="D37" s="2" t="s">
        <v>269</v>
      </c>
    </row>
    <row r="38" spans="1:5" ht="15" x14ac:dyDescent="0.2">
      <c r="A38" s="77"/>
      <c r="B38" s="76"/>
      <c r="C38" s="9" t="s">
        <v>244</v>
      </c>
      <c r="D38" s="2" t="s">
        <v>270</v>
      </c>
    </row>
    <row r="39" spans="1:5" ht="15" x14ac:dyDescent="0.2">
      <c r="A39" s="77"/>
      <c r="B39" s="76"/>
      <c r="C39" s="9" t="s">
        <v>221</v>
      </c>
      <c r="D39" s="2" t="s">
        <v>264</v>
      </c>
    </row>
    <row r="40" spans="1:5" ht="15" x14ac:dyDescent="0.2">
      <c r="A40" s="77"/>
      <c r="B40" s="76"/>
      <c r="C40" s="9" t="s">
        <v>245</v>
      </c>
      <c r="D40" s="2" t="s">
        <v>271</v>
      </c>
    </row>
    <row r="41" spans="1:5" ht="15" x14ac:dyDescent="0.2">
      <c r="A41" s="77"/>
      <c r="B41" s="76"/>
      <c r="C41" s="9" t="s">
        <v>246</v>
      </c>
      <c r="D41" s="2" t="s">
        <v>273</v>
      </c>
    </row>
    <row r="42" spans="1:5" ht="15" x14ac:dyDescent="0.2">
      <c r="A42" s="77"/>
      <c r="B42" s="76"/>
      <c r="C42" s="9" t="s">
        <v>247</v>
      </c>
      <c r="D42" s="2" t="s">
        <v>274</v>
      </c>
    </row>
    <row r="43" spans="1:5" ht="15" x14ac:dyDescent="0.2">
      <c r="A43" s="77"/>
      <c r="B43" s="76"/>
      <c r="C43" s="9" t="s">
        <v>248</v>
      </c>
      <c r="D43" s="10" t="s">
        <v>275</v>
      </c>
    </row>
    <row r="44" spans="1:5" ht="30" x14ac:dyDescent="0.2">
      <c r="A44" s="77"/>
      <c r="B44" s="76"/>
      <c r="C44" s="9" t="s">
        <v>249</v>
      </c>
      <c r="D44" s="10" t="s">
        <v>265</v>
      </c>
      <c r="E44" s="2" t="s">
        <v>251</v>
      </c>
    </row>
    <row r="45" spans="1:5" ht="30" x14ac:dyDescent="0.2">
      <c r="A45" s="77"/>
      <c r="B45" s="76"/>
      <c r="C45" s="9" t="s">
        <v>250</v>
      </c>
      <c r="D45" s="10" t="s">
        <v>272</v>
      </c>
      <c r="E45" s="2" t="s">
        <v>18</v>
      </c>
    </row>
    <row r="46" spans="1:5" ht="15" x14ac:dyDescent="0.2">
      <c r="A46" s="77" t="s">
        <v>284</v>
      </c>
      <c r="B46" s="77" t="s">
        <v>285</v>
      </c>
      <c r="C46" s="9" t="s">
        <v>286</v>
      </c>
      <c r="D46" s="10" t="s">
        <v>350</v>
      </c>
    </row>
    <row r="47" spans="1:5" ht="15" x14ac:dyDescent="0.2">
      <c r="A47" s="77"/>
      <c r="B47" s="77"/>
      <c r="C47" s="9" t="s">
        <v>287</v>
      </c>
      <c r="D47" s="10" t="s">
        <v>346</v>
      </c>
      <c r="E47" s="25" t="s">
        <v>348</v>
      </c>
    </row>
    <row r="48" spans="1:5" ht="15" x14ac:dyDescent="0.2">
      <c r="A48" s="77"/>
      <c r="B48" s="77"/>
      <c r="C48" s="9" t="s">
        <v>288</v>
      </c>
      <c r="D48" s="10" t="s">
        <v>347</v>
      </c>
      <c r="E48" s="25" t="s">
        <v>349</v>
      </c>
    </row>
    <row r="49" spans="1:4" ht="16" x14ac:dyDescent="0.2">
      <c r="A49" s="77"/>
      <c r="B49" s="77"/>
      <c r="C49" s="9" t="s">
        <v>289</v>
      </c>
      <c r="D49" s="24" t="s">
        <v>340</v>
      </c>
    </row>
    <row r="50" spans="1:4" ht="16" x14ac:dyDescent="0.2">
      <c r="A50" s="77"/>
      <c r="B50" s="77"/>
      <c r="C50" s="9" t="s">
        <v>290</v>
      </c>
      <c r="D50" s="24" t="s">
        <v>339</v>
      </c>
    </row>
    <row r="51" spans="1:4" ht="15" x14ac:dyDescent="0.2">
      <c r="A51" s="77"/>
      <c r="B51" s="77"/>
      <c r="C51" s="9" t="s">
        <v>291</v>
      </c>
      <c r="D51" s="10" t="s">
        <v>343</v>
      </c>
    </row>
    <row r="52" spans="1:4" ht="16" x14ac:dyDescent="0.2">
      <c r="A52" s="77"/>
      <c r="B52" s="77"/>
      <c r="C52" s="9" t="s">
        <v>292</v>
      </c>
      <c r="D52" s="24" t="s">
        <v>341</v>
      </c>
    </row>
    <row r="53" spans="1:4" ht="15" x14ac:dyDescent="0.2">
      <c r="A53" s="77"/>
      <c r="B53" s="77"/>
      <c r="C53" s="9" t="s">
        <v>293</v>
      </c>
      <c r="D53" s="10" t="s">
        <v>344</v>
      </c>
    </row>
    <row r="54" spans="1:4" ht="15" x14ac:dyDescent="0.2">
      <c r="A54" s="77"/>
      <c r="B54" s="77"/>
      <c r="C54" s="9" t="s">
        <v>294</v>
      </c>
      <c r="D54" s="10" t="s">
        <v>345</v>
      </c>
    </row>
    <row r="55" spans="1:4" ht="15" x14ac:dyDescent="0.2">
      <c r="A55" s="77"/>
      <c r="B55" s="77"/>
      <c r="C55" s="9" t="s">
        <v>295</v>
      </c>
      <c r="D55" s="2" t="s">
        <v>351</v>
      </c>
    </row>
    <row r="56" spans="1:4" ht="15" x14ac:dyDescent="0.2">
      <c r="A56" s="77"/>
      <c r="B56" s="77"/>
      <c r="C56" s="9" t="s">
        <v>296</v>
      </c>
      <c r="D56" s="2" t="s">
        <v>352</v>
      </c>
    </row>
    <row r="57" spans="1:4" ht="15" x14ac:dyDescent="0.2">
      <c r="A57" s="77"/>
      <c r="B57" s="77"/>
      <c r="C57" s="9" t="s">
        <v>297</v>
      </c>
      <c r="D57" s="2" t="s">
        <v>353</v>
      </c>
    </row>
    <row r="58" spans="1:4" ht="15" x14ac:dyDescent="0.2">
      <c r="A58" s="77"/>
      <c r="B58" s="77"/>
      <c r="C58" s="9" t="s">
        <v>298</v>
      </c>
      <c r="D58" s="2" t="s">
        <v>354</v>
      </c>
    </row>
    <row r="59" spans="1:4" ht="15" x14ac:dyDescent="0.2">
      <c r="A59" s="77"/>
      <c r="B59" s="77"/>
      <c r="C59" s="9" t="s">
        <v>299</v>
      </c>
      <c r="D59" s="2" t="s">
        <v>355</v>
      </c>
    </row>
    <row r="60" spans="1:4" ht="15" x14ac:dyDescent="0.2">
      <c r="A60" s="77"/>
      <c r="B60" s="77"/>
      <c r="C60" s="9" t="s">
        <v>300</v>
      </c>
      <c r="D60" s="2" t="s">
        <v>356</v>
      </c>
    </row>
    <row r="61" spans="1:4" ht="15" x14ac:dyDescent="0.2">
      <c r="A61" s="77"/>
      <c r="B61" s="77"/>
      <c r="C61" s="9" t="s">
        <v>301</v>
      </c>
      <c r="D61" s="2" t="s">
        <v>357</v>
      </c>
    </row>
    <row r="62" spans="1:4" ht="15" x14ac:dyDescent="0.2">
      <c r="A62" s="77"/>
      <c r="B62" s="77"/>
      <c r="C62" s="9" t="s">
        <v>302</v>
      </c>
      <c r="D62" s="2" t="s">
        <v>358</v>
      </c>
    </row>
    <row r="63" spans="1:4" ht="15" x14ac:dyDescent="0.2">
      <c r="A63" s="77"/>
      <c r="B63" s="77"/>
      <c r="C63" s="9" t="s">
        <v>320</v>
      </c>
      <c r="D63" s="2" t="s">
        <v>359</v>
      </c>
    </row>
    <row r="64" spans="1:4" ht="15" x14ac:dyDescent="0.2">
      <c r="A64" s="77"/>
      <c r="B64" s="77"/>
      <c r="C64" s="9" t="s">
        <v>303</v>
      </c>
      <c r="D64" s="2" t="s">
        <v>360</v>
      </c>
    </row>
    <row r="65" spans="1:4" ht="15" x14ac:dyDescent="0.2">
      <c r="A65" s="77"/>
      <c r="B65" s="77"/>
      <c r="C65" s="9" t="s">
        <v>304</v>
      </c>
      <c r="D65" s="2" t="s">
        <v>361</v>
      </c>
    </row>
    <row r="66" spans="1:4" ht="15" x14ac:dyDescent="0.2">
      <c r="A66" s="77"/>
      <c r="B66" s="77"/>
      <c r="C66" s="9" t="s">
        <v>305</v>
      </c>
      <c r="D66" s="2" t="s">
        <v>362</v>
      </c>
    </row>
    <row r="67" spans="1:4" ht="15" x14ac:dyDescent="0.2">
      <c r="A67" s="77"/>
      <c r="B67" s="77"/>
      <c r="C67" s="9" t="s">
        <v>306</v>
      </c>
      <c r="D67" s="2" t="s">
        <v>363</v>
      </c>
    </row>
    <row r="68" spans="1:4" ht="15" x14ac:dyDescent="0.2">
      <c r="A68" s="77"/>
      <c r="B68" s="77"/>
      <c r="C68" s="9" t="s">
        <v>307</v>
      </c>
      <c r="D68" s="2" t="s">
        <v>364</v>
      </c>
    </row>
    <row r="69" spans="1:4" ht="15" x14ac:dyDescent="0.2">
      <c r="A69" s="77"/>
      <c r="B69" s="77"/>
      <c r="C69" s="9" t="s">
        <v>308</v>
      </c>
      <c r="D69" s="2" t="s">
        <v>365</v>
      </c>
    </row>
    <row r="70" spans="1:4" ht="15" x14ac:dyDescent="0.2">
      <c r="A70" s="77"/>
      <c r="B70" s="77"/>
      <c r="C70" s="9" t="s">
        <v>309</v>
      </c>
      <c r="D70" s="2" t="s">
        <v>366</v>
      </c>
    </row>
    <row r="71" spans="1:4" ht="15" x14ac:dyDescent="0.2">
      <c r="A71" s="77"/>
      <c r="B71" s="77"/>
      <c r="C71" s="9" t="s">
        <v>310</v>
      </c>
      <c r="D71" s="2" t="s">
        <v>367</v>
      </c>
    </row>
    <row r="72" spans="1:4" ht="15" x14ac:dyDescent="0.2">
      <c r="A72" s="77"/>
      <c r="B72" s="77"/>
      <c r="C72" s="9" t="s">
        <v>311</v>
      </c>
      <c r="D72" s="2" t="s">
        <v>368</v>
      </c>
    </row>
    <row r="73" spans="1:4" ht="15" x14ac:dyDescent="0.2">
      <c r="A73" s="77"/>
      <c r="B73" s="77"/>
      <c r="C73" s="9" t="s">
        <v>312</v>
      </c>
      <c r="D73" s="2" t="s">
        <v>369</v>
      </c>
    </row>
    <row r="74" spans="1:4" ht="15" x14ac:dyDescent="0.2">
      <c r="A74" s="77"/>
      <c r="B74" s="77"/>
      <c r="C74" s="9" t="s">
        <v>313</v>
      </c>
      <c r="D74" s="2" t="s">
        <v>370</v>
      </c>
    </row>
    <row r="75" spans="1:4" ht="15" x14ac:dyDescent="0.2">
      <c r="A75" s="77"/>
      <c r="B75" s="77"/>
      <c r="C75" s="9" t="s">
        <v>314</v>
      </c>
      <c r="D75" s="2" t="s">
        <v>371</v>
      </c>
    </row>
    <row r="76" spans="1:4" ht="15" x14ac:dyDescent="0.2">
      <c r="A76" s="77"/>
      <c r="B76" s="77"/>
      <c r="C76" s="9" t="s">
        <v>315</v>
      </c>
      <c r="D76" s="2" t="s">
        <v>373</v>
      </c>
    </row>
    <row r="77" spans="1:4" ht="15" x14ac:dyDescent="0.2">
      <c r="A77" s="77"/>
      <c r="B77" s="77"/>
      <c r="C77" s="9" t="s">
        <v>316</v>
      </c>
      <c r="D77" s="2" t="s">
        <v>372</v>
      </c>
    </row>
    <row r="78" spans="1:4" ht="15" x14ac:dyDescent="0.2">
      <c r="A78" s="77"/>
      <c r="B78" s="77"/>
      <c r="C78" s="9" t="s">
        <v>317</v>
      </c>
      <c r="D78" s="2" t="s">
        <v>374</v>
      </c>
    </row>
    <row r="79" spans="1:4" ht="15" x14ac:dyDescent="0.2">
      <c r="A79" s="77"/>
      <c r="B79" s="77"/>
      <c r="C79" s="9" t="s">
        <v>318</v>
      </c>
      <c r="D79" s="2" t="s">
        <v>375</v>
      </c>
    </row>
    <row r="80" spans="1:4" ht="15" x14ac:dyDescent="0.2">
      <c r="A80" s="77"/>
      <c r="B80" s="77"/>
      <c r="C80" s="9" t="s">
        <v>321</v>
      </c>
      <c r="D80" s="2" t="s">
        <v>376</v>
      </c>
    </row>
    <row r="81" spans="1:4" ht="15" x14ac:dyDescent="0.2">
      <c r="A81" s="77"/>
      <c r="B81" s="77"/>
      <c r="C81" s="9" t="s">
        <v>322</v>
      </c>
      <c r="D81" s="2" t="s">
        <v>376</v>
      </c>
    </row>
    <row r="82" spans="1:4" ht="15" x14ac:dyDescent="0.2">
      <c r="A82" s="77"/>
      <c r="B82" s="77"/>
      <c r="C82" s="9" t="s">
        <v>323</v>
      </c>
      <c r="D82" s="2" t="s">
        <v>377</v>
      </c>
    </row>
    <row r="83" spans="1:4" ht="15" x14ac:dyDescent="0.2">
      <c r="A83" s="77"/>
      <c r="B83" s="77"/>
      <c r="C83" s="9" t="s">
        <v>324</v>
      </c>
      <c r="D83" s="2" t="s">
        <v>378</v>
      </c>
    </row>
    <row r="84" spans="1:4" ht="15" x14ac:dyDescent="0.2">
      <c r="A84" s="77"/>
      <c r="B84" s="77"/>
      <c r="C84" s="9" t="s">
        <v>325</v>
      </c>
      <c r="D84" s="2" t="s">
        <v>380</v>
      </c>
    </row>
    <row r="85" spans="1:4" ht="15" x14ac:dyDescent="0.2">
      <c r="A85" s="77"/>
      <c r="B85" s="77"/>
      <c r="C85" s="9" t="s">
        <v>326</v>
      </c>
      <c r="D85" s="2" t="s">
        <v>379</v>
      </c>
    </row>
    <row r="86" spans="1:4" ht="15" x14ac:dyDescent="0.2">
      <c r="A86" s="77"/>
      <c r="B86" s="77"/>
      <c r="C86" s="9" t="s">
        <v>327</v>
      </c>
      <c r="D86" s="2" t="s">
        <v>381</v>
      </c>
    </row>
    <row r="87" spans="1:4" ht="15" x14ac:dyDescent="0.2">
      <c r="A87" s="77"/>
      <c r="B87" s="77"/>
      <c r="C87" s="9" t="s">
        <v>328</v>
      </c>
      <c r="D87" s="2" t="s">
        <v>376</v>
      </c>
    </row>
    <row r="88" spans="1:4" ht="15" x14ac:dyDescent="0.2">
      <c r="A88" s="77"/>
      <c r="B88" s="77"/>
      <c r="C88" s="9" t="s">
        <v>329</v>
      </c>
      <c r="D88" s="2" t="s">
        <v>376</v>
      </c>
    </row>
    <row r="89" spans="1:4" ht="15" x14ac:dyDescent="0.2">
      <c r="A89" s="77"/>
      <c r="B89" s="77"/>
      <c r="C89" s="9" t="s">
        <v>330</v>
      </c>
      <c r="D89" s="2" t="s">
        <v>382</v>
      </c>
    </row>
    <row r="90" spans="1:4" ht="15" x14ac:dyDescent="0.2">
      <c r="A90" s="77"/>
      <c r="B90" s="77"/>
      <c r="C90" s="9" t="s">
        <v>331</v>
      </c>
      <c r="D90" s="2" t="s">
        <v>383</v>
      </c>
    </row>
    <row r="91" spans="1:4" ht="15" x14ac:dyDescent="0.2">
      <c r="A91" s="77"/>
      <c r="B91" s="77"/>
      <c r="C91" s="9" t="s">
        <v>332</v>
      </c>
      <c r="D91" s="2" t="s">
        <v>384</v>
      </c>
    </row>
    <row r="92" spans="1:4" ht="15" x14ac:dyDescent="0.2">
      <c r="A92" s="77"/>
      <c r="B92" s="77"/>
      <c r="C92" s="9" t="s">
        <v>333</v>
      </c>
      <c r="D92" s="2" t="s">
        <v>385</v>
      </c>
    </row>
    <row r="93" spans="1:4" ht="15" x14ac:dyDescent="0.2">
      <c r="A93" s="77"/>
      <c r="B93" s="77"/>
      <c r="C93" s="9" t="s">
        <v>130</v>
      </c>
      <c r="D93" s="2" t="s">
        <v>133</v>
      </c>
    </row>
    <row r="94" spans="1:4" ht="15" x14ac:dyDescent="0.2">
      <c r="A94" s="77"/>
      <c r="B94" s="77"/>
      <c r="C94" s="9" t="s">
        <v>131</v>
      </c>
      <c r="D94" s="2" t="s">
        <v>134</v>
      </c>
    </row>
    <row r="95" spans="1:4" ht="15" x14ac:dyDescent="0.2">
      <c r="A95" s="77" t="s">
        <v>391</v>
      </c>
      <c r="B95" s="77" t="s">
        <v>390</v>
      </c>
      <c r="C95" s="9" t="s">
        <v>386</v>
      </c>
      <c r="D95" s="2" t="s">
        <v>388</v>
      </c>
    </row>
    <row r="96" spans="1:4" ht="15" x14ac:dyDescent="0.2">
      <c r="A96" s="77"/>
      <c r="B96" s="77"/>
      <c r="C96" s="9" t="s">
        <v>387</v>
      </c>
      <c r="D96" s="2" t="s">
        <v>389</v>
      </c>
    </row>
  </sheetData>
  <sheetProtection algorithmName="SHA-512" hashValue="YKZNau6mODYO2ybP9oI/MOk0WOn8WQRJ9hysNK2v1KCrs9vTYrNlmPM3fS+Rbe4DSYQg/QVM/QaSOI1ZJLVC3A==" saltValue="C5SFm/nW/lj8PdAbCtdnQw==" spinCount="100000" sheet="1" objects="1" scenarios="1"/>
  <mergeCells count="6">
    <mergeCell ref="B3:B45"/>
    <mergeCell ref="A3:A45"/>
    <mergeCell ref="A46:A94"/>
    <mergeCell ref="B46:B94"/>
    <mergeCell ref="A95:A96"/>
    <mergeCell ref="B95:B96"/>
  </mergeCells>
  <phoneticPr fontId="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1495-0BB1-411A-ACB4-2C7FDB79C6E7}">
  <dimension ref="A1:D35"/>
  <sheetViews>
    <sheetView zoomScaleNormal="100" workbookViewId="0">
      <selection activeCell="B35" sqref="A1:B35"/>
    </sheetView>
  </sheetViews>
  <sheetFormatPr baseColWidth="10" defaultColWidth="8.83203125" defaultRowHeight="15" x14ac:dyDescent="0.2"/>
  <cols>
    <col min="1" max="1" width="14.1640625" bestFit="1" customWidth="1"/>
    <col min="2" max="2" width="34.5" style="28" customWidth="1"/>
    <col min="4" max="4" width="99.1640625" style="28" customWidth="1"/>
    <col min="10" max="10" width="157.5" bestFit="1" customWidth="1"/>
  </cols>
  <sheetData>
    <row r="1" spans="1:2" ht="16" thickBot="1" x14ac:dyDescent="0.25">
      <c r="A1" s="78" t="s">
        <v>488</v>
      </c>
      <c r="B1" s="79"/>
    </row>
    <row r="2" spans="1:2" ht="16" x14ac:dyDescent="0.2">
      <c r="A2" s="57">
        <v>1</v>
      </c>
      <c r="B2" s="58" t="s">
        <v>478</v>
      </c>
    </row>
    <row r="3" spans="1:2" ht="16" x14ac:dyDescent="0.2">
      <c r="A3" s="57">
        <v>2</v>
      </c>
      <c r="B3" s="58" t="s">
        <v>479</v>
      </c>
    </row>
    <row r="4" spans="1:2" ht="32" x14ac:dyDescent="0.2">
      <c r="A4" s="57">
        <v>3</v>
      </c>
      <c r="B4" s="58" t="s">
        <v>485</v>
      </c>
    </row>
    <row r="5" spans="1:2" ht="81" thickBot="1" x14ac:dyDescent="0.25">
      <c r="A5" s="59">
        <v>4</v>
      </c>
      <c r="B5" s="60" t="s">
        <v>486</v>
      </c>
    </row>
    <row r="6" spans="1:2" ht="16" thickBot="1" x14ac:dyDescent="0.25"/>
    <row r="7" spans="1:2" ht="17" thickBot="1" x14ac:dyDescent="0.25">
      <c r="B7" s="62" t="s">
        <v>462</v>
      </c>
    </row>
    <row r="8" spans="1:2" ht="16" x14ac:dyDescent="0.2">
      <c r="B8" s="63" t="s">
        <v>463</v>
      </c>
    </row>
    <row r="9" spans="1:2" ht="45" customHeight="1" x14ac:dyDescent="0.2">
      <c r="B9" s="63" t="s">
        <v>464</v>
      </c>
    </row>
    <row r="10" spans="1:2" ht="80" x14ac:dyDescent="0.2">
      <c r="B10" s="63" t="s">
        <v>465</v>
      </c>
    </row>
    <row r="11" spans="1:2" ht="80" x14ac:dyDescent="0.2">
      <c r="B11" s="63" t="s">
        <v>466</v>
      </c>
    </row>
    <row r="12" spans="1:2" ht="80" x14ac:dyDescent="0.2">
      <c r="B12" s="63" t="s">
        <v>467</v>
      </c>
    </row>
    <row r="13" spans="1:2" ht="80" x14ac:dyDescent="0.2">
      <c r="B13" s="63" t="s">
        <v>468</v>
      </c>
    </row>
    <row r="14" spans="1:2" ht="80" x14ac:dyDescent="0.2">
      <c r="B14" s="63" t="s">
        <v>469</v>
      </c>
    </row>
    <row r="15" spans="1:2" ht="48" x14ac:dyDescent="0.2">
      <c r="B15" s="63" t="s">
        <v>470</v>
      </c>
    </row>
    <row r="16" spans="1:2" ht="32" x14ac:dyDescent="0.2">
      <c r="B16" s="63" t="s">
        <v>471</v>
      </c>
    </row>
    <row r="17" spans="1:2" ht="32" x14ac:dyDescent="0.2">
      <c r="B17" s="63" t="s">
        <v>472</v>
      </c>
    </row>
    <row r="18" spans="1:2" ht="32" x14ac:dyDescent="0.2">
      <c r="B18" s="63" t="s">
        <v>473</v>
      </c>
    </row>
    <row r="19" spans="1:2" ht="32" x14ac:dyDescent="0.2">
      <c r="B19" s="63" t="s">
        <v>474</v>
      </c>
    </row>
    <row r="20" spans="1:2" ht="32" x14ac:dyDescent="0.2">
      <c r="B20" s="63" t="s">
        <v>475</v>
      </c>
    </row>
    <row r="21" spans="1:2" ht="16" x14ac:dyDescent="0.2">
      <c r="B21" s="63" t="s">
        <v>476</v>
      </c>
    </row>
    <row r="22" spans="1:2" ht="17" thickBot="1" x14ac:dyDescent="0.25">
      <c r="B22" s="64" t="s">
        <v>477</v>
      </c>
    </row>
    <row r="24" spans="1:2" ht="16" thickBot="1" x14ac:dyDescent="0.25"/>
    <row r="25" spans="1:2" ht="16" thickBot="1" x14ac:dyDescent="0.25">
      <c r="A25" s="80" t="s">
        <v>459</v>
      </c>
      <c r="B25" s="81"/>
    </row>
    <row r="26" spans="1:2" ht="16" x14ac:dyDescent="0.2">
      <c r="A26" s="61" t="s">
        <v>487</v>
      </c>
      <c r="B26" s="58" t="s">
        <v>460</v>
      </c>
    </row>
    <row r="27" spans="1:2" ht="16" x14ac:dyDescent="0.2">
      <c r="A27" s="57">
        <v>58181</v>
      </c>
      <c r="B27" s="58" t="s">
        <v>461</v>
      </c>
    </row>
    <row r="28" spans="1:2" x14ac:dyDescent="0.2">
      <c r="A28" s="57"/>
      <c r="B28" s="58"/>
    </row>
    <row r="29" spans="1:2" x14ac:dyDescent="0.2">
      <c r="A29" s="57"/>
      <c r="B29" s="58"/>
    </row>
    <row r="30" spans="1:2" ht="16" thickBot="1" x14ac:dyDescent="0.25">
      <c r="A30" s="59"/>
      <c r="B30" s="60"/>
    </row>
    <row r="32" spans="1:2" ht="16" thickBot="1" x14ac:dyDescent="0.25"/>
    <row r="33" spans="1:2" ht="16" thickBot="1" x14ac:dyDescent="0.25">
      <c r="A33" s="82" t="s">
        <v>480</v>
      </c>
      <c r="B33" s="83"/>
    </row>
    <row r="34" spans="1:2" ht="48" x14ac:dyDescent="0.2">
      <c r="A34" s="57" t="s">
        <v>482</v>
      </c>
      <c r="B34" s="58" t="s">
        <v>481</v>
      </c>
    </row>
    <row r="35" spans="1:2" ht="33" thickBot="1" x14ac:dyDescent="0.25">
      <c r="A35" s="59" t="s">
        <v>483</v>
      </c>
      <c r="B35" s="60" t="s">
        <v>484</v>
      </c>
    </row>
  </sheetData>
  <sheetProtection algorithmName="SHA-512" hashValue="nRyjJ5b4Sp/aiivq0Kqe/iehEX3eXtRFcQyD6ygBfhwaoyKbLqdpySKUHrKdIE9O/3T8ybxO1KeE8OgKbSQ2IQ==" saltValue="f1muV0GKB3KfGLh9kUSVvw==" spinCount="100000" sheet="1" objects="1" scenarios="1"/>
  <mergeCells count="3">
    <mergeCell ref="A1:B1"/>
    <mergeCell ref="A25:B25"/>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4C8B-F5D4-4E69-8F97-0D7CE2E3C1F2}">
  <dimension ref="A1:B11"/>
  <sheetViews>
    <sheetView tabSelected="1" workbookViewId="0">
      <selection activeCell="L22" sqref="L22"/>
    </sheetView>
  </sheetViews>
  <sheetFormatPr baseColWidth="10" defaultColWidth="8.83203125" defaultRowHeight="15" x14ac:dyDescent="0.2"/>
  <cols>
    <col min="1" max="1" width="17" style="28" bestFit="1" customWidth="1"/>
    <col min="2" max="2" width="52.5" style="28" customWidth="1"/>
  </cols>
  <sheetData>
    <row r="1" spans="1:2" ht="16" x14ac:dyDescent="0.2">
      <c r="A1" s="68" t="s">
        <v>507</v>
      </c>
      <c r="B1" s="69" t="s">
        <v>508</v>
      </c>
    </row>
    <row r="2" spans="1:2" ht="32" x14ac:dyDescent="0.2">
      <c r="A2" s="70">
        <v>1</v>
      </c>
      <c r="B2" s="58" t="s">
        <v>505</v>
      </c>
    </row>
    <row r="3" spans="1:2" ht="16" x14ac:dyDescent="0.2">
      <c r="A3" s="70">
        <v>2</v>
      </c>
      <c r="B3" s="58" t="s">
        <v>506</v>
      </c>
    </row>
    <row r="4" spans="1:2" ht="17" thickBot="1" x14ac:dyDescent="0.25">
      <c r="A4" s="71">
        <v>3</v>
      </c>
      <c r="B4" s="60" t="s">
        <v>504</v>
      </c>
    </row>
    <row r="9" spans="1:2" ht="16" x14ac:dyDescent="0.2">
      <c r="A9" s="28" t="s">
        <v>499</v>
      </c>
    </row>
    <row r="10" spans="1:2" ht="32" x14ac:dyDescent="0.2">
      <c r="A10" s="28" t="s">
        <v>500</v>
      </c>
      <c r="B10" s="28" t="s">
        <v>501</v>
      </c>
    </row>
    <row r="11" spans="1:2" ht="16" x14ac:dyDescent="0.2">
      <c r="A11" s="28" t="s">
        <v>502</v>
      </c>
      <c r="B11" s="28" t="s">
        <v>503</v>
      </c>
    </row>
  </sheetData>
  <sheetProtection algorithmName="SHA-512" hashValue="2gx6EWUuFpFCS1vcITQWyOE8LZRzviCVb0xTFQiZ1qCQwK6Rs7TGJ26M9gIljgZW9yp0yM2/07ssgD0/XI9sMw==" saltValue="4+F38vVvxd3xl3DE1jjVK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7E30-0218-42AA-8647-CFC05DA953B9}">
  <dimension ref="A1:D26"/>
  <sheetViews>
    <sheetView workbookViewId="0">
      <pane ySplit="2" topLeftCell="A24" activePane="bottomLeft" state="frozen"/>
      <selection pane="bottomLeft" activeCell="B13" sqref="B13"/>
    </sheetView>
  </sheetViews>
  <sheetFormatPr baseColWidth="10" defaultColWidth="9.1640625" defaultRowHeight="14" x14ac:dyDescent="0.2"/>
  <cols>
    <col min="1" max="1" width="37.5" style="2" customWidth="1"/>
    <col min="2" max="2" width="48.83203125" style="2" customWidth="1"/>
    <col min="3" max="3" width="41" style="2" customWidth="1"/>
    <col min="4" max="4" width="23.1640625" style="3" bestFit="1" customWidth="1"/>
    <col min="5" max="16384" width="9.1640625" style="3"/>
  </cols>
  <sheetData>
    <row r="1" spans="1:4" ht="20" x14ac:dyDescent="0.2">
      <c r="A1" s="15" t="s">
        <v>158</v>
      </c>
    </row>
    <row r="2" spans="1:4" s="4" customFormat="1" ht="15" x14ac:dyDescent="0.2">
      <c r="A2" s="1" t="s">
        <v>170</v>
      </c>
      <c r="B2" s="4" t="s">
        <v>171</v>
      </c>
      <c r="C2" s="4" t="s">
        <v>175</v>
      </c>
      <c r="D2" s="4" t="s">
        <v>172</v>
      </c>
    </row>
    <row r="3" spans="1:4" ht="30" x14ac:dyDescent="0.2">
      <c r="A3" s="84" t="s">
        <v>166</v>
      </c>
      <c r="B3" s="16" t="s">
        <v>167</v>
      </c>
      <c r="C3" s="16"/>
      <c r="D3" s="17" t="s">
        <v>177</v>
      </c>
    </row>
    <row r="4" spans="1:4" ht="30" x14ac:dyDescent="0.2">
      <c r="A4" s="85"/>
      <c r="B4" s="10" t="s">
        <v>168</v>
      </c>
      <c r="C4" s="10"/>
      <c r="D4" s="20" t="s">
        <v>179</v>
      </c>
    </row>
    <row r="5" spans="1:4" ht="30" x14ac:dyDescent="0.2">
      <c r="A5" s="85"/>
      <c r="B5" s="10" t="s">
        <v>169</v>
      </c>
      <c r="C5" s="10"/>
      <c r="D5" s="20" t="s">
        <v>181</v>
      </c>
    </row>
    <row r="6" spans="1:4" ht="30" x14ac:dyDescent="0.2">
      <c r="A6" s="86"/>
      <c r="B6" s="18" t="s">
        <v>188</v>
      </c>
      <c r="C6" s="18"/>
      <c r="D6" s="19" t="s">
        <v>183</v>
      </c>
    </row>
    <row r="7" spans="1:4" ht="15" x14ac:dyDescent="0.2">
      <c r="A7" s="84" t="s">
        <v>193</v>
      </c>
      <c r="B7" s="16" t="s">
        <v>173</v>
      </c>
      <c r="C7" s="16"/>
      <c r="D7" s="17"/>
    </row>
    <row r="8" spans="1:4" ht="30" x14ac:dyDescent="0.2">
      <c r="A8" s="85"/>
      <c r="B8" s="10" t="s">
        <v>174</v>
      </c>
      <c r="C8" s="10" t="s">
        <v>184</v>
      </c>
      <c r="D8" s="20"/>
    </row>
    <row r="9" spans="1:4" ht="30" x14ac:dyDescent="0.2">
      <c r="A9" s="85"/>
      <c r="B9" s="10" t="s">
        <v>185</v>
      </c>
      <c r="C9" s="10"/>
      <c r="D9" s="20"/>
    </row>
    <row r="10" spans="1:4" ht="30" x14ac:dyDescent="0.2">
      <c r="A10" s="85"/>
      <c r="B10" s="10" t="s">
        <v>187</v>
      </c>
      <c r="C10" s="10" t="s">
        <v>186</v>
      </c>
      <c r="D10" s="20"/>
    </row>
    <row r="11" spans="1:4" ht="60" x14ac:dyDescent="0.2">
      <c r="A11" s="86"/>
      <c r="B11" s="18" t="s">
        <v>206</v>
      </c>
      <c r="C11" s="18" t="s">
        <v>235</v>
      </c>
      <c r="D11" s="19" t="s">
        <v>190</v>
      </c>
    </row>
    <row r="12" spans="1:4" ht="15" x14ac:dyDescent="0.2">
      <c r="A12" s="84" t="s">
        <v>199</v>
      </c>
      <c r="B12" s="16" t="s">
        <v>191</v>
      </c>
      <c r="C12" s="16"/>
      <c r="D12" s="17"/>
    </row>
    <row r="13" spans="1:4" ht="15" x14ac:dyDescent="0.2">
      <c r="A13" s="85"/>
      <c r="B13" s="10" t="s">
        <v>192</v>
      </c>
      <c r="C13" s="10"/>
      <c r="D13" s="20"/>
    </row>
    <row r="14" spans="1:4" ht="30" x14ac:dyDescent="0.2">
      <c r="A14" s="85"/>
      <c r="B14" s="10" t="s">
        <v>194</v>
      </c>
      <c r="C14" s="10"/>
      <c r="D14" s="20" t="s">
        <v>196</v>
      </c>
    </row>
    <row r="15" spans="1:4" ht="30" x14ac:dyDescent="0.2">
      <c r="A15" s="86"/>
      <c r="B15" s="18" t="s">
        <v>197</v>
      </c>
      <c r="C15" s="18"/>
      <c r="D15" s="19" t="s">
        <v>198</v>
      </c>
    </row>
    <row r="16" spans="1:4" ht="60" x14ac:dyDescent="0.2">
      <c r="A16" s="21" t="s">
        <v>200</v>
      </c>
      <c r="B16" s="22" t="s">
        <v>223</v>
      </c>
      <c r="C16" s="22" t="s">
        <v>260</v>
      </c>
      <c r="D16" s="23" t="s">
        <v>224</v>
      </c>
    </row>
    <row r="17" spans="1:4" ht="60" x14ac:dyDescent="0.2">
      <c r="A17" s="21" t="s">
        <v>201</v>
      </c>
      <c r="B17" s="22" t="s">
        <v>225</v>
      </c>
      <c r="C17" s="22" t="s">
        <v>202</v>
      </c>
      <c r="D17" s="23" t="s">
        <v>226</v>
      </c>
    </row>
    <row r="18" spans="1:4" ht="90" x14ac:dyDescent="0.2">
      <c r="A18" s="21" t="s">
        <v>203</v>
      </c>
      <c r="B18" s="22" t="s">
        <v>227</v>
      </c>
      <c r="C18" s="22" t="s">
        <v>233</v>
      </c>
      <c r="D18" s="23" t="s">
        <v>228</v>
      </c>
    </row>
    <row r="19" spans="1:4" ht="120" x14ac:dyDescent="0.2">
      <c r="A19" s="21" t="s">
        <v>204</v>
      </c>
      <c r="B19" s="22" t="s">
        <v>229</v>
      </c>
      <c r="C19" s="22" t="s">
        <v>234</v>
      </c>
      <c r="D19" s="23" t="s">
        <v>230</v>
      </c>
    </row>
    <row r="20" spans="1:4" ht="60" x14ac:dyDescent="0.2">
      <c r="A20" s="21" t="s">
        <v>205</v>
      </c>
      <c r="B20" s="22" t="s">
        <v>231</v>
      </c>
      <c r="C20" s="22" t="s">
        <v>207</v>
      </c>
      <c r="D20" s="23" t="s">
        <v>232</v>
      </c>
    </row>
    <row r="21" spans="1:4" ht="45" x14ac:dyDescent="0.2">
      <c r="A21" s="84" t="s">
        <v>208</v>
      </c>
      <c r="B21" s="16" t="s">
        <v>209</v>
      </c>
      <c r="C21" s="16" t="s">
        <v>210</v>
      </c>
      <c r="D21" s="17"/>
    </row>
    <row r="22" spans="1:4" ht="30" x14ac:dyDescent="0.2">
      <c r="A22" s="85"/>
      <c r="B22" s="10" t="s">
        <v>211</v>
      </c>
      <c r="C22" s="10" t="s">
        <v>212</v>
      </c>
      <c r="D22" s="20"/>
    </row>
    <row r="23" spans="1:4" ht="45" x14ac:dyDescent="0.2">
      <c r="A23" s="85"/>
      <c r="B23" s="10" t="s">
        <v>213</v>
      </c>
      <c r="C23" s="10"/>
      <c r="D23" s="20"/>
    </row>
    <row r="24" spans="1:4" ht="60" x14ac:dyDescent="0.2">
      <c r="A24" s="86"/>
      <c r="B24" s="18" t="s">
        <v>214</v>
      </c>
      <c r="C24" s="18" t="s">
        <v>215</v>
      </c>
      <c r="D24" s="19" t="s">
        <v>217</v>
      </c>
    </row>
    <row r="25" spans="1:4" ht="409.6" x14ac:dyDescent="0.2">
      <c r="A25" s="84" t="s">
        <v>218</v>
      </c>
      <c r="B25" s="16" t="s">
        <v>219</v>
      </c>
      <c r="C25" s="16" t="s">
        <v>278</v>
      </c>
      <c r="D25" s="17"/>
    </row>
    <row r="26" spans="1:4" ht="30" x14ac:dyDescent="0.2">
      <c r="A26" s="86"/>
      <c r="B26" s="18" t="s">
        <v>220</v>
      </c>
      <c r="C26" s="18"/>
      <c r="D26" s="19" t="s">
        <v>222</v>
      </c>
    </row>
  </sheetData>
  <sheetProtection algorithmName="SHA-512" hashValue="tLYhG4Jy9iY7rONlHx12kVQZAG87w0mF8hIbJg5p8MyHsV9Tok9qL5qNFl6p/riiQzVwroi0tD7O3lonwdxPhA==" saltValue="NAM3cmrcBhUnl+G7oMMAFw==" spinCount="100000" sheet="1" objects="1" scenarios="1"/>
  <mergeCells count="5">
    <mergeCell ref="A3:A6"/>
    <mergeCell ref="A7:A11"/>
    <mergeCell ref="A12:A15"/>
    <mergeCell ref="A21:A24"/>
    <mergeCell ref="A25:A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D594-3CE9-4F65-890A-4840210633F7}">
  <dimension ref="A2:H75"/>
  <sheetViews>
    <sheetView topLeftCell="A44" workbookViewId="0">
      <selection activeCell="A2" sqref="A2:E66"/>
    </sheetView>
  </sheetViews>
  <sheetFormatPr baseColWidth="10" defaultColWidth="8.83203125" defaultRowHeight="15" x14ac:dyDescent="0.2"/>
  <cols>
    <col min="1" max="2" width="27.1640625" customWidth="1"/>
    <col min="3" max="3" width="31" customWidth="1"/>
    <col min="4" max="5" width="25.5" bestFit="1" customWidth="1"/>
  </cols>
  <sheetData>
    <row r="2" spans="1:8" x14ac:dyDescent="0.2">
      <c r="A2" s="87" t="s">
        <v>410</v>
      </c>
      <c r="B2" s="88"/>
      <c r="C2" s="88"/>
      <c r="D2" s="88"/>
      <c r="E2" s="89"/>
    </row>
    <row r="3" spans="1:8" x14ac:dyDescent="0.2">
      <c r="A3" s="38" t="s">
        <v>411</v>
      </c>
      <c r="B3" s="38" t="s">
        <v>412</v>
      </c>
      <c r="C3" s="39" t="s">
        <v>413</v>
      </c>
      <c r="D3" s="38" t="s">
        <v>414</v>
      </c>
      <c r="E3" s="38" t="s">
        <v>415</v>
      </c>
    </row>
    <row r="4" spans="1:8" x14ac:dyDescent="0.2">
      <c r="A4" s="40">
        <v>0</v>
      </c>
      <c r="B4" s="40">
        <v>2</v>
      </c>
      <c r="C4" s="41" t="s">
        <v>416</v>
      </c>
      <c r="D4" s="40">
        <v>0</v>
      </c>
      <c r="E4" s="42">
        <f t="shared" ref="E4:E22" si="0">100-D4</f>
        <v>100</v>
      </c>
      <c r="H4" s="42"/>
    </row>
    <row r="5" spans="1:8" x14ac:dyDescent="0.2">
      <c r="A5" s="40">
        <v>2</v>
      </c>
      <c r="B5" s="40">
        <v>3</v>
      </c>
      <c r="C5" s="41">
        <v>2.5</v>
      </c>
      <c r="D5" s="42">
        <f t="shared" ref="D5:D21" si="1">100*(1-EXP(-0.24*(C5-2)))^2.909</f>
        <v>0.17631709123759678</v>
      </c>
      <c r="E5" s="42">
        <f t="shared" si="0"/>
        <v>99.823682908762407</v>
      </c>
    </row>
    <row r="6" spans="1:8" x14ac:dyDescent="0.2">
      <c r="A6" s="40">
        <v>3</v>
      </c>
      <c r="B6" s="40">
        <v>4</v>
      </c>
      <c r="C6" s="41">
        <v>3.5</v>
      </c>
      <c r="D6" s="42">
        <f t="shared" si="1"/>
        <v>3.0810128072212741</v>
      </c>
      <c r="E6" s="42">
        <f t="shared" si="0"/>
        <v>96.918987192778729</v>
      </c>
    </row>
    <row r="7" spans="1:8" x14ac:dyDescent="0.2">
      <c r="A7" s="40">
        <v>4</v>
      </c>
      <c r="B7" s="40">
        <v>5</v>
      </c>
      <c r="C7" s="41">
        <v>4.5</v>
      </c>
      <c r="D7" s="42">
        <f t="shared" si="1"/>
        <v>9.8747726177223445</v>
      </c>
      <c r="E7" s="42">
        <f t="shared" si="0"/>
        <v>90.125227382277657</v>
      </c>
    </row>
    <row r="8" spans="1:8" x14ac:dyDescent="0.2">
      <c r="A8" s="40">
        <v>5</v>
      </c>
      <c r="B8" s="40">
        <v>6</v>
      </c>
      <c r="C8" s="41">
        <v>5.5</v>
      </c>
      <c r="D8" s="42">
        <f t="shared" si="1"/>
        <v>19.321596442600864</v>
      </c>
      <c r="E8" s="42">
        <f t="shared" si="0"/>
        <v>80.678403557399136</v>
      </c>
    </row>
    <row r="9" spans="1:8" x14ac:dyDescent="0.2">
      <c r="A9" s="40">
        <v>6</v>
      </c>
      <c r="B9" s="40">
        <v>7</v>
      </c>
      <c r="C9" s="41">
        <v>6.5</v>
      </c>
      <c r="D9" s="42">
        <f t="shared" si="1"/>
        <v>29.910750516404544</v>
      </c>
      <c r="E9" s="42">
        <f t="shared" si="0"/>
        <v>70.089249483595452</v>
      </c>
    </row>
    <row r="10" spans="1:8" x14ac:dyDescent="0.2">
      <c r="A10" s="40">
        <v>7</v>
      </c>
      <c r="B10" s="40">
        <v>8</v>
      </c>
      <c r="C10" s="41">
        <v>7.5</v>
      </c>
      <c r="D10" s="42">
        <f t="shared" si="1"/>
        <v>40.490602667247437</v>
      </c>
      <c r="E10" s="42">
        <f t="shared" si="0"/>
        <v>59.509397332752563</v>
      </c>
    </row>
    <row r="11" spans="1:8" x14ac:dyDescent="0.2">
      <c r="A11" s="40">
        <v>8</v>
      </c>
      <c r="B11" s="40">
        <v>9</v>
      </c>
      <c r="C11" s="41">
        <v>8.5</v>
      </c>
      <c r="D11" s="42">
        <f t="shared" si="1"/>
        <v>50.347694193999523</v>
      </c>
      <c r="E11" s="42">
        <f t="shared" si="0"/>
        <v>49.652305806000477</v>
      </c>
    </row>
    <row r="12" spans="1:8" x14ac:dyDescent="0.2">
      <c r="A12" s="40">
        <v>9</v>
      </c>
      <c r="B12" s="40">
        <v>10</v>
      </c>
      <c r="C12" s="41">
        <v>9.5</v>
      </c>
      <c r="D12" s="42">
        <f t="shared" si="1"/>
        <v>59.119895211212146</v>
      </c>
      <c r="E12" s="42">
        <f t="shared" si="0"/>
        <v>40.880104788787854</v>
      </c>
    </row>
    <row r="13" spans="1:8" x14ac:dyDescent="0.2">
      <c r="A13" s="40">
        <v>10</v>
      </c>
      <c r="B13" s="40">
        <v>11</v>
      </c>
      <c r="C13" s="41">
        <v>10.5</v>
      </c>
      <c r="D13" s="42">
        <f t="shared" si="1"/>
        <v>66.683719028083217</v>
      </c>
      <c r="E13" s="42">
        <f t="shared" si="0"/>
        <v>33.316280971916783</v>
      </c>
    </row>
    <row r="14" spans="1:8" x14ac:dyDescent="0.2">
      <c r="A14" s="40">
        <v>11</v>
      </c>
      <c r="B14" s="40">
        <v>12</v>
      </c>
      <c r="C14" s="41">
        <v>11.5</v>
      </c>
      <c r="D14" s="42">
        <f t="shared" si="1"/>
        <v>73.060217415776904</v>
      </c>
      <c r="E14" s="42">
        <f t="shared" si="0"/>
        <v>26.939782584223096</v>
      </c>
    </row>
    <row r="15" spans="1:8" x14ac:dyDescent="0.2">
      <c r="A15" s="40">
        <v>12</v>
      </c>
      <c r="B15" s="40">
        <v>13</v>
      </c>
      <c r="C15" s="41">
        <v>12.5</v>
      </c>
      <c r="D15" s="42">
        <f t="shared" si="1"/>
        <v>78.347923525203811</v>
      </c>
      <c r="E15" s="42">
        <f t="shared" si="0"/>
        <v>21.652076474796189</v>
      </c>
    </row>
    <row r="16" spans="1:8" x14ac:dyDescent="0.2">
      <c r="A16" s="40">
        <v>13</v>
      </c>
      <c r="B16" s="40">
        <v>14</v>
      </c>
      <c r="C16" s="41">
        <v>13.5</v>
      </c>
      <c r="D16" s="42">
        <f t="shared" si="1"/>
        <v>82.679342755708134</v>
      </c>
      <c r="E16" s="42">
        <f t="shared" si="0"/>
        <v>17.320657244291866</v>
      </c>
    </row>
    <row r="17" spans="1:5" x14ac:dyDescent="0.2">
      <c r="A17" s="40">
        <v>14</v>
      </c>
      <c r="B17" s="40">
        <v>15</v>
      </c>
      <c r="C17" s="41">
        <v>14.5</v>
      </c>
      <c r="D17" s="42">
        <f t="shared" si="1"/>
        <v>86.194807550813636</v>
      </c>
      <c r="E17" s="42">
        <f t="shared" si="0"/>
        <v>13.805192449186364</v>
      </c>
    </row>
    <row r="18" spans="1:5" x14ac:dyDescent="0.2">
      <c r="A18" s="40">
        <v>15</v>
      </c>
      <c r="B18" s="40">
        <v>16</v>
      </c>
      <c r="C18" s="41">
        <v>15.5</v>
      </c>
      <c r="D18" s="42">
        <f t="shared" si="1"/>
        <v>89.028048637268739</v>
      </c>
      <c r="E18" s="42">
        <f t="shared" si="0"/>
        <v>10.971951362731261</v>
      </c>
    </row>
    <row r="19" spans="1:5" x14ac:dyDescent="0.2">
      <c r="A19" s="40">
        <v>16</v>
      </c>
      <c r="B19" s="40">
        <v>17</v>
      </c>
      <c r="C19" s="41">
        <v>16.5</v>
      </c>
      <c r="D19" s="42">
        <f t="shared" si="1"/>
        <v>91.299192434348768</v>
      </c>
      <c r="E19" s="42">
        <f t="shared" si="0"/>
        <v>8.7008075656512318</v>
      </c>
    </row>
    <row r="20" spans="1:5" x14ac:dyDescent="0.2">
      <c r="A20" s="40">
        <v>17</v>
      </c>
      <c r="B20" s="40">
        <v>18</v>
      </c>
      <c r="C20" s="41">
        <v>17.5</v>
      </c>
      <c r="D20" s="42">
        <f t="shared" si="1"/>
        <v>93.112208685819681</v>
      </c>
      <c r="E20" s="42">
        <f t="shared" si="0"/>
        <v>6.8877913141803191</v>
      </c>
    </row>
    <row r="21" spans="1:5" x14ac:dyDescent="0.2">
      <c r="A21" s="40">
        <v>18</v>
      </c>
      <c r="B21" s="40">
        <v>19</v>
      </c>
      <c r="C21" s="41">
        <v>18.5</v>
      </c>
      <c r="D21" s="42">
        <f t="shared" si="1"/>
        <v>94.554860727896852</v>
      </c>
      <c r="E21" s="42">
        <f t="shared" si="0"/>
        <v>5.4451392721031482</v>
      </c>
    </row>
    <row r="22" spans="1:5" x14ac:dyDescent="0.2">
      <c r="A22" s="40" t="s">
        <v>417</v>
      </c>
      <c r="B22" s="40" t="s">
        <v>416</v>
      </c>
      <c r="C22" s="41" t="s">
        <v>416</v>
      </c>
      <c r="D22" s="42">
        <v>100</v>
      </c>
      <c r="E22" s="42">
        <f t="shared" si="0"/>
        <v>0</v>
      </c>
    </row>
    <row r="23" spans="1:5" s="47" customFormat="1" ht="141" x14ac:dyDescent="0.2">
      <c r="A23" s="43" t="s">
        <v>418</v>
      </c>
      <c r="B23" s="44"/>
      <c r="C23" s="45"/>
      <c r="D23" s="46"/>
      <c r="E23" s="46"/>
    </row>
    <row r="24" spans="1:5" x14ac:dyDescent="0.2">
      <c r="A24" s="48" t="s">
        <v>419</v>
      </c>
      <c r="B24" s="44"/>
      <c r="C24" s="45"/>
      <c r="D24" s="46"/>
      <c r="E24" s="46"/>
    </row>
    <row r="25" spans="1:5" x14ac:dyDescent="0.2">
      <c r="A25" s="44"/>
      <c r="B25" s="44"/>
      <c r="C25" s="45"/>
      <c r="D25" s="46"/>
      <c r="E25" s="46"/>
    </row>
    <row r="26" spans="1:5" x14ac:dyDescent="0.2">
      <c r="A26" s="44"/>
      <c r="B26" s="44"/>
      <c r="C26" s="45"/>
      <c r="D26" s="46"/>
      <c r="E26" s="46"/>
    </row>
    <row r="27" spans="1:5" x14ac:dyDescent="0.2">
      <c r="A27" s="90" t="s">
        <v>420</v>
      </c>
      <c r="B27" s="91"/>
      <c r="C27" s="91"/>
      <c r="D27" s="91"/>
      <c r="E27" s="92"/>
    </row>
    <row r="28" spans="1:5" x14ac:dyDescent="0.2">
      <c r="A28" s="38" t="s">
        <v>411</v>
      </c>
      <c r="B28" s="38" t="s">
        <v>412</v>
      </c>
      <c r="C28" s="39" t="s">
        <v>413</v>
      </c>
      <c r="D28" s="38" t="s">
        <v>414</v>
      </c>
      <c r="E28" s="38" t="s">
        <v>415</v>
      </c>
    </row>
    <row r="29" spans="1:5" x14ac:dyDescent="0.2">
      <c r="A29" s="40">
        <v>0</v>
      </c>
      <c r="B29" s="40">
        <v>2</v>
      </c>
      <c r="C29" s="41" t="s">
        <v>416</v>
      </c>
      <c r="D29" s="42">
        <v>0</v>
      </c>
      <c r="E29" s="42">
        <f t="shared" ref="E29:E64" si="2">100-D29</f>
        <v>100</v>
      </c>
    </row>
    <row r="30" spans="1:5" x14ac:dyDescent="0.2">
      <c r="A30" s="40">
        <v>2</v>
      </c>
      <c r="B30" s="40">
        <v>3</v>
      </c>
      <c r="C30" s="41">
        <v>2.5</v>
      </c>
      <c r="D30" s="42">
        <f>100*(1-EXP(-0.1*(C30-2.1)))^1.45</f>
        <v>0.91292358847051314</v>
      </c>
      <c r="E30" s="42">
        <f t="shared" si="2"/>
        <v>99.08707641152948</v>
      </c>
    </row>
    <row r="31" spans="1:5" x14ac:dyDescent="0.2">
      <c r="A31" s="40">
        <v>3</v>
      </c>
      <c r="B31" s="40">
        <v>4</v>
      </c>
      <c r="C31" s="41">
        <v>3.5</v>
      </c>
      <c r="D31" s="42">
        <f t="shared" ref="D31:D63" si="3">100*(1-EXP(-0.1*(C31-2.1)))^1.45</f>
        <v>5.2277998853922671</v>
      </c>
      <c r="E31" s="42">
        <f t="shared" si="2"/>
        <v>94.772200114607728</v>
      </c>
    </row>
    <row r="32" spans="1:5" x14ac:dyDescent="0.2">
      <c r="A32" s="40">
        <v>4</v>
      </c>
      <c r="B32" s="40">
        <v>5</v>
      </c>
      <c r="C32" s="41">
        <v>4.5</v>
      </c>
      <c r="D32" s="42">
        <f t="shared" si="3"/>
        <v>10.647549815725368</v>
      </c>
      <c r="E32" s="42">
        <f t="shared" si="2"/>
        <v>89.35245018427463</v>
      </c>
    </row>
    <row r="33" spans="1:5" x14ac:dyDescent="0.2">
      <c r="A33" s="40">
        <v>5</v>
      </c>
      <c r="B33" s="40">
        <v>6</v>
      </c>
      <c r="C33" s="41">
        <v>5.5</v>
      </c>
      <c r="D33" s="42">
        <f t="shared" si="3"/>
        <v>16.467251118195048</v>
      </c>
      <c r="E33" s="42">
        <f t="shared" si="2"/>
        <v>83.532748881804949</v>
      </c>
    </row>
    <row r="34" spans="1:5" x14ac:dyDescent="0.2">
      <c r="A34" s="40">
        <v>6</v>
      </c>
      <c r="B34" s="40">
        <v>7</v>
      </c>
      <c r="C34" s="41">
        <v>6.5</v>
      </c>
      <c r="D34" s="42">
        <f t="shared" si="3"/>
        <v>22.363412195634687</v>
      </c>
      <c r="E34" s="42">
        <f t="shared" si="2"/>
        <v>77.63658780436532</v>
      </c>
    </row>
    <row r="35" spans="1:5" x14ac:dyDescent="0.2">
      <c r="A35" s="40">
        <v>7</v>
      </c>
      <c r="B35" s="40">
        <v>8</v>
      </c>
      <c r="C35" s="41">
        <v>7.5</v>
      </c>
      <c r="D35" s="42">
        <f t="shared" si="3"/>
        <v>28.156413744963182</v>
      </c>
      <c r="E35" s="42">
        <f t="shared" si="2"/>
        <v>71.843586255036826</v>
      </c>
    </row>
    <row r="36" spans="1:5" x14ac:dyDescent="0.2">
      <c r="A36" s="40">
        <v>8</v>
      </c>
      <c r="B36" s="40">
        <v>9</v>
      </c>
      <c r="C36" s="41">
        <v>8.5</v>
      </c>
      <c r="D36" s="42">
        <f t="shared" si="3"/>
        <v>33.741098359489129</v>
      </c>
      <c r="E36" s="42">
        <f t="shared" si="2"/>
        <v>66.258901640510871</v>
      </c>
    </row>
    <row r="37" spans="1:5" x14ac:dyDescent="0.2">
      <c r="A37" s="40">
        <v>9</v>
      </c>
      <c r="B37" s="40">
        <v>10</v>
      </c>
      <c r="C37" s="41">
        <v>9.5</v>
      </c>
      <c r="D37" s="42">
        <f t="shared" si="3"/>
        <v>39.056225718428877</v>
      </c>
      <c r="E37" s="42">
        <f t="shared" si="2"/>
        <v>60.943774281571123</v>
      </c>
    </row>
    <row r="38" spans="1:5" x14ac:dyDescent="0.2">
      <c r="A38" s="40">
        <v>10</v>
      </c>
      <c r="B38" s="40">
        <v>11</v>
      </c>
      <c r="C38" s="41">
        <v>10.5</v>
      </c>
      <c r="D38" s="42">
        <f t="shared" si="3"/>
        <v>44.068263772926286</v>
      </c>
      <c r="E38" s="42">
        <f t="shared" si="2"/>
        <v>55.931736227073714</v>
      </c>
    </row>
    <row r="39" spans="1:5" x14ac:dyDescent="0.2">
      <c r="A39" s="40">
        <v>11</v>
      </c>
      <c r="B39" s="40">
        <v>12</v>
      </c>
      <c r="C39" s="41">
        <v>11.5</v>
      </c>
      <c r="D39" s="42">
        <f t="shared" si="3"/>
        <v>48.761806624456099</v>
      </c>
      <c r="E39" s="42">
        <f t="shared" si="2"/>
        <v>51.238193375543901</v>
      </c>
    </row>
    <row r="40" spans="1:5" x14ac:dyDescent="0.2">
      <c r="A40" s="40">
        <v>12</v>
      </c>
      <c r="B40" s="40">
        <v>13</v>
      </c>
      <c r="C40" s="41">
        <v>12.5</v>
      </c>
      <c r="D40" s="42">
        <f t="shared" si="3"/>
        <v>53.13351021517326</v>
      </c>
      <c r="E40" s="42">
        <f t="shared" si="2"/>
        <v>46.86648978482674</v>
      </c>
    </row>
    <row r="41" spans="1:5" x14ac:dyDescent="0.2">
      <c r="A41" s="40">
        <v>13</v>
      </c>
      <c r="B41" s="40">
        <v>14</v>
      </c>
      <c r="C41" s="41">
        <v>13.5</v>
      </c>
      <c r="D41" s="42">
        <f t="shared" si="3"/>
        <v>57.188077813556717</v>
      </c>
      <c r="E41" s="42">
        <f t="shared" si="2"/>
        <v>42.811922186443283</v>
      </c>
    </row>
    <row r="42" spans="1:5" x14ac:dyDescent="0.2">
      <c r="A42" s="40">
        <v>14</v>
      </c>
      <c r="B42" s="40">
        <v>15</v>
      </c>
      <c r="C42" s="41">
        <v>14.5</v>
      </c>
      <c r="D42" s="42">
        <f t="shared" si="3"/>
        <v>60.935521227244053</v>
      </c>
      <c r="E42" s="42">
        <f t="shared" si="2"/>
        <v>39.064478772755947</v>
      </c>
    </row>
    <row r="43" spans="1:5" x14ac:dyDescent="0.2">
      <c r="A43" s="40">
        <v>15</v>
      </c>
      <c r="B43" s="40">
        <v>16</v>
      </c>
      <c r="C43" s="41">
        <v>15.5</v>
      </c>
      <c r="D43" s="42">
        <f t="shared" si="3"/>
        <v>64.389254984490563</v>
      </c>
      <c r="E43" s="42">
        <f t="shared" si="2"/>
        <v>35.610745015509437</v>
      </c>
    </row>
    <row r="44" spans="1:5" x14ac:dyDescent="0.2">
      <c r="A44" s="40">
        <v>16</v>
      </c>
      <c r="B44" s="40">
        <v>17</v>
      </c>
      <c r="C44" s="41">
        <v>16.5</v>
      </c>
      <c r="D44" s="42">
        <f t="shared" si="3"/>
        <v>67.564754046670444</v>
      </c>
      <c r="E44" s="42">
        <f t="shared" si="2"/>
        <v>32.435245953329556</v>
      </c>
    </row>
    <row r="45" spans="1:5" x14ac:dyDescent="0.2">
      <c r="A45" s="40">
        <v>17</v>
      </c>
      <c r="B45" s="40">
        <v>18</v>
      </c>
      <c r="C45" s="41">
        <v>17.5</v>
      </c>
      <c r="D45" s="42">
        <f t="shared" si="3"/>
        <v>70.478603005523681</v>
      </c>
      <c r="E45" s="42">
        <f t="shared" si="2"/>
        <v>29.521396994476319</v>
      </c>
    </row>
    <row r="46" spans="1:5" x14ac:dyDescent="0.2">
      <c r="A46" s="40">
        <v>18</v>
      </c>
      <c r="B46" s="40">
        <v>19</v>
      </c>
      <c r="C46" s="41">
        <v>18.5</v>
      </c>
      <c r="D46" s="42">
        <f t="shared" si="3"/>
        <v>73.147822668173987</v>
      </c>
      <c r="E46" s="42">
        <f t="shared" si="2"/>
        <v>26.852177331826013</v>
      </c>
    </row>
    <row r="47" spans="1:5" x14ac:dyDescent="0.2">
      <c r="A47" s="40">
        <v>19</v>
      </c>
      <c r="B47" s="40">
        <v>20</v>
      </c>
      <c r="C47" s="41">
        <v>19.5</v>
      </c>
      <c r="D47" s="42">
        <f t="shared" si="3"/>
        <v>75.589396056590672</v>
      </c>
      <c r="E47" s="42">
        <f t="shared" si="2"/>
        <v>24.410603943409328</v>
      </c>
    </row>
    <row r="48" spans="1:5" x14ac:dyDescent="0.2">
      <c r="A48" s="40">
        <v>20</v>
      </c>
      <c r="B48" s="40">
        <v>21</v>
      </c>
      <c r="C48" s="41">
        <v>20.5</v>
      </c>
      <c r="D48" s="42">
        <f t="shared" si="3"/>
        <v>77.819939244337206</v>
      </c>
      <c r="E48" s="42">
        <f t="shared" si="2"/>
        <v>22.180060755662794</v>
      </c>
    </row>
    <row r="49" spans="1:5" x14ac:dyDescent="0.2">
      <c r="A49" s="40">
        <v>21</v>
      </c>
      <c r="B49" s="40">
        <v>22</v>
      </c>
      <c r="C49" s="41">
        <v>21.5</v>
      </c>
      <c r="D49" s="42">
        <f t="shared" si="3"/>
        <v>79.855478093540839</v>
      </c>
      <c r="E49" s="42">
        <f t="shared" si="2"/>
        <v>20.144521906459161</v>
      </c>
    </row>
    <row r="50" spans="1:5" x14ac:dyDescent="0.2">
      <c r="A50" s="40">
        <v>22</v>
      </c>
      <c r="B50" s="40">
        <v>23</v>
      </c>
      <c r="C50" s="41">
        <v>22.5</v>
      </c>
      <c r="D50" s="42">
        <f t="shared" si="3"/>
        <v>81.711302688748873</v>
      </c>
      <c r="E50" s="42">
        <f t="shared" si="2"/>
        <v>18.288697311251127</v>
      </c>
    </row>
    <row r="51" spans="1:5" x14ac:dyDescent="0.2">
      <c r="A51" s="40">
        <v>23</v>
      </c>
      <c r="B51" s="40">
        <v>24</v>
      </c>
      <c r="C51" s="41">
        <v>23.5</v>
      </c>
      <c r="D51" s="42">
        <f t="shared" si="3"/>
        <v>83.401878793911848</v>
      </c>
      <c r="E51" s="42">
        <f t="shared" si="2"/>
        <v>16.598121206088152</v>
      </c>
    </row>
    <row r="52" spans="1:5" x14ac:dyDescent="0.2">
      <c r="A52" s="40">
        <v>24</v>
      </c>
      <c r="B52" s="40">
        <v>25</v>
      </c>
      <c r="C52" s="41">
        <v>24.5</v>
      </c>
      <c r="D52" s="42">
        <f t="shared" si="3"/>
        <v>84.940801037876753</v>
      </c>
      <c r="E52" s="42">
        <f t="shared" si="2"/>
        <v>15.059198962123247</v>
      </c>
    </row>
    <row r="53" spans="1:5" x14ac:dyDescent="0.2">
      <c r="A53" s="40">
        <v>25</v>
      </c>
      <c r="B53" s="40">
        <v>26</v>
      </c>
      <c r="C53" s="41">
        <v>25.5</v>
      </c>
      <c r="D53" s="42">
        <f t="shared" si="3"/>
        <v>86.34077643544336</v>
      </c>
      <c r="E53" s="42">
        <f t="shared" si="2"/>
        <v>13.65922356455664</v>
      </c>
    </row>
    <row r="54" spans="1:5" x14ac:dyDescent="0.2">
      <c r="A54" s="40">
        <v>26</v>
      </c>
      <c r="B54" s="40">
        <v>27</v>
      </c>
      <c r="C54" s="41">
        <v>26.5</v>
      </c>
      <c r="D54" s="42">
        <f t="shared" si="3"/>
        <v>87.613629716916989</v>
      </c>
      <c r="E54" s="42">
        <f t="shared" si="2"/>
        <v>12.386370283083011</v>
      </c>
    </row>
    <row r="55" spans="1:5" x14ac:dyDescent="0.2">
      <c r="A55" s="40">
        <v>27</v>
      </c>
      <c r="B55" s="40">
        <v>28</v>
      </c>
      <c r="C55" s="41">
        <v>27.5</v>
      </c>
      <c r="D55" s="42">
        <f t="shared" si="3"/>
        <v>88.770324066122029</v>
      </c>
      <c r="E55" s="42">
        <f t="shared" si="2"/>
        <v>11.229675933877971</v>
      </c>
    </row>
    <row r="56" spans="1:5" x14ac:dyDescent="0.2">
      <c r="A56" s="40">
        <v>28</v>
      </c>
      <c r="B56" s="40">
        <v>29</v>
      </c>
      <c r="C56" s="41">
        <v>28.5</v>
      </c>
      <c r="D56" s="42">
        <f t="shared" si="3"/>
        <v>89.820992458923669</v>
      </c>
      <c r="E56" s="42">
        <f t="shared" si="2"/>
        <v>10.179007541076331</v>
      </c>
    </row>
    <row r="57" spans="1:5" x14ac:dyDescent="0.2">
      <c r="A57" s="40">
        <v>29</v>
      </c>
      <c r="B57" s="40">
        <v>30</v>
      </c>
      <c r="C57" s="41">
        <v>29.5</v>
      </c>
      <c r="D57" s="42">
        <f t="shared" si="3"/>
        <v>90.774975994084656</v>
      </c>
      <c r="E57" s="42">
        <f t="shared" si="2"/>
        <v>9.2250240059153441</v>
      </c>
    </row>
    <row r="58" spans="1:5" x14ac:dyDescent="0.2">
      <c r="A58" s="40">
        <v>30</v>
      </c>
      <c r="B58" s="40">
        <v>31</v>
      </c>
      <c r="C58" s="41">
        <v>30.5</v>
      </c>
      <c r="D58" s="42">
        <f t="shared" si="3"/>
        <v>91.640866517204017</v>
      </c>
      <c r="E58" s="42">
        <f t="shared" si="2"/>
        <v>8.3591334827959827</v>
      </c>
    </row>
    <row r="59" spans="1:5" x14ac:dyDescent="0.2">
      <c r="A59" s="40">
        <v>31</v>
      </c>
      <c r="B59" s="40">
        <v>32</v>
      </c>
      <c r="C59" s="41">
        <v>31.5</v>
      </c>
      <c r="D59" s="42">
        <f t="shared" si="3"/>
        <v>92.426551529741289</v>
      </c>
      <c r="E59" s="42">
        <f t="shared" si="2"/>
        <v>7.573448470258711</v>
      </c>
    </row>
    <row r="60" spans="1:5" x14ac:dyDescent="0.2">
      <c r="A60" s="40">
        <v>32</v>
      </c>
      <c r="B60" s="40">
        <v>33</v>
      </c>
      <c r="C60" s="41">
        <v>32.5</v>
      </c>
      <c r="D60" s="42">
        <f t="shared" si="3"/>
        <v>93.139259902208167</v>
      </c>
      <c r="E60" s="42">
        <f t="shared" si="2"/>
        <v>6.8607400977918331</v>
      </c>
    </row>
    <row r="61" spans="1:5" x14ac:dyDescent="0.2">
      <c r="A61" s="40">
        <v>33</v>
      </c>
      <c r="B61" s="40">
        <v>34</v>
      </c>
      <c r="C61" s="41">
        <v>33.5</v>
      </c>
      <c r="D61" s="42">
        <f t="shared" si="3"/>
        <v>93.785607313036152</v>
      </c>
      <c r="E61" s="42">
        <f t="shared" si="2"/>
        <v>6.2143926869638477</v>
      </c>
    </row>
    <row r="62" spans="1:5" x14ac:dyDescent="0.2">
      <c r="A62" s="40">
        <v>34</v>
      </c>
      <c r="B62" s="40">
        <v>35</v>
      </c>
      <c r="C62" s="41">
        <v>34.5</v>
      </c>
      <c r="D62" s="42">
        <f t="shared" si="3"/>
        <v>94.371640641893549</v>
      </c>
      <c r="E62" s="42">
        <f t="shared" si="2"/>
        <v>5.6283593581064508</v>
      </c>
    </row>
    <row r="63" spans="1:5" x14ac:dyDescent="0.2">
      <c r="A63" s="40">
        <v>35</v>
      </c>
      <c r="B63" s="40">
        <v>36</v>
      </c>
      <c r="C63" s="41">
        <v>35.5</v>
      </c>
      <c r="D63" s="42">
        <f t="shared" si="3"/>
        <v>94.902880780526871</v>
      </c>
      <c r="E63" s="42">
        <f t="shared" si="2"/>
        <v>5.0971192194731287</v>
      </c>
    </row>
    <row r="64" spans="1:5" x14ac:dyDescent="0.2">
      <c r="A64" s="40" t="s">
        <v>421</v>
      </c>
      <c r="B64" s="40" t="s">
        <v>416</v>
      </c>
      <c r="C64" s="41" t="s">
        <v>416</v>
      </c>
      <c r="D64" s="42">
        <v>100</v>
      </c>
      <c r="E64" s="42">
        <f t="shared" si="2"/>
        <v>0</v>
      </c>
    </row>
    <row r="65" spans="1:5" s="47" customFormat="1" x14ac:dyDescent="0.2">
      <c r="A65" s="49" t="s">
        <v>422</v>
      </c>
      <c r="B65" s="50"/>
      <c r="C65" s="51"/>
      <c r="D65" s="52"/>
      <c r="E65" s="52"/>
    </row>
    <row r="66" spans="1:5" x14ac:dyDescent="0.2">
      <c r="A66" s="53" t="s">
        <v>423</v>
      </c>
      <c r="B66" s="50"/>
      <c r="C66" s="51"/>
      <c r="D66" s="52"/>
      <c r="E66" s="52"/>
    </row>
    <row r="67" spans="1:5" x14ac:dyDescent="0.2">
      <c r="A67" s="50"/>
      <c r="B67" s="50"/>
      <c r="C67" s="51"/>
      <c r="D67" s="52"/>
      <c r="E67" s="52"/>
    </row>
    <row r="68" spans="1:5" x14ac:dyDescent="0.2">
      <c r="B68" s="50"/>
      <c r="C68" s="51"/>
      <c r="D68" s="52"/>
      <c r="E68" s="52"/>
    </row>
    <row r="69" spans="1:5" x14ac:dyDescent="0.2">
      <c r="A69" s="53"/>
      <c r="B69" s="50"/>
      <c r="C69" s="51"/>
      <c r="D69" s="52"/>
      <c r="E69" s="52"/>
    </row>
    <row r="70" spans="1:5" x14ac:dyDescent="0.2">
      <c r="A70" s="53"/>
      <c r="B70" s="50"/>
      <c r="C70" s="51"/>
      <c r="D70" s="52"/>
      <c r="E70" s="52"/>
    </row>
    <row r="71" spans="1:5" x14ac:dyDescent="0.2">
      <c r="A71" s="50"/>
      <c r="B71" s="50"/>
      <c r="C71" s="51"/>
      <c r="D71" s="52"/>
      <c r="E71" s="52"/>
    </row>
    <row r="72" spans="1:5" x14ac:dyDescent="0.2">
      <c r="A72" s="49"/>
      <c r="B72" s="50"/>
      <c r="C72" s="51"/>
      <c r="D72" s="52"/>
      <c r="E72" s="52"/>
    </row>
    <row r="73" spans="1:5" x14ac:dyDescent="0.2">
      <c r="B73" s="50"/>
      <c r="C73" s="51"/>
      <c r="D73" s="52"/>
      <c r="E73" s="52"/>
    </row>
    <row r="74" spans="1:5" x14ac:dyDescent="0.2">
      <c r="A74" s="50"/>
      <c r="B74" s="50"/>
      <c r="C74" s="51"/>
      <c r="D74" s="52"/>
      <c r="E74" s="52"/>
    </row>
    <row r="75" spans="1:5" x14ac:dyDescent="0.2">
      <c r="A75" s="50"/>
      <c r="B75" s="50"/>
      <c r="C75" s="51"/>
      <c r="D75" s="52"/>
      <c r="E75" s="52"/>
    </row>
  </sheetData>
  <sheetProtection algorithmName="SHA-512" hashValue="D/XKvn9NNE6E4diRksyJ7melLguqRUMc8qWNbrHofYvaqWMvEsq038KKVhicPCihwcofiIQwM8GdjA5Hyw0hrw==" saltValue="Ou6p2do3cScAnV3sZWXjCw==" spinCount="100000" sheet="1" objects="1" scenarios="1"/>
  <mergeCells count="2">
    <mergeCell ref="A2:E2"/>
    <mergeCell ref="A27:E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README</vt:lpstr>
      <vt:lpstr>Citations</vt:lpstr>
      <vt:lpstr>Indicator Summary</vt:lpstr>
      <vt:lpstr>Output Field Descriptions</vt:lpstr>
      <vt:lpstr>Wetland Complex Methodology</vt:lpstr>
      <vt:lpstr>Watershed Group Rollup</vt:lpstr>
      <vt:lpstr>Water Flow Path Methodology</vt:lpstr>
      <vt:lpstr>ECA Recovery Curves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Casley</dc:creator>
  <cp:lastModifiedBy>Microsoft Office User</cp:lastModifiedBy>
  <dcterms:created xsi:type="dcterms:W3CDTF">2019-07-30T17:07:25Z</dcterms:created>
  <dcterms:modified xsi:type="dcterms:W3CDTF">2021-01-28T23:44:43Z</dcterms:modified>
</cp:coreProperties>
</file>